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codeName="ThisWorkbook"/>
  <mc:AlternateContent xmlns:mc="http://schemas.openxmlformats.org/markup-compatibility/2006">
    <mc:Choice Requires="x15">
      <x15ac:absPath xmlns:x15ac="http://schemas.microsoft.com/office/spreadsheetml/2010/11/ac" url="https://cahf1-my.sharepoint.com/personal/jbelden_cahf_org/Documents/Desktop/AHCA - EP/"/>
    </mc:Choice>
  </mc:AlternateContent>
  <xr:revisionPtr revIDLastSave="0" documentId="8_{80581AE7-4498-4767-B1DD-40C22443F9E9}" xr6:coauthVersionLast="36" xr6:coauthVersionMax="36" xr10:uidLastSave="{00000000-0000-0000-0000-000000000000}"/>
  <bookViews>
    <workbookView xWindow="0" yWindow="0" windowWidth="21570" windowHeight="7980" tabRatio="801" xr2:uid="{00000000-000D-0000-FFFF-FFFF00000000}"/>
  </bookViews>
  <sheets>
    <sheet name="Instructions" sheetId="15" r:id="rId1"/>
    <sheet name="Scoring Scale" sheetId="14" r:id="rId2"/>
    <sheet name="Natural" sheetId="1" r:id="rId3"/>
    <sheet name="Technological" sheetId="16" r:id="rId4"/>
    <sheet name="Human" sheetId="17" r:id="rId5"/>
    <sheet name="Facility Summary" sheetId="18" r:id="rId6"/>
    <sheet name="Top 10 Hazards" sheetId="21" r:id="rId7"/>
    <sheet name="Top 10 Mitigation Plans" sheetId="20" r:id="rId8"/>
  </sheets>
  <definedNames>
    <definedName name="_xlnm.Print_Area" localSheetId="5">'Facility Summary'!$A$1:$H$46</definedName>
    <definedName name="_xlnm.Print_Area" localSheetId="4">Human!$A$1:$J$25</definedName>
    <definedName name="_xlnm.Print_Area" localSheetId="0">Instructions!$A$1:$O$31</definedName>
    <definedName name="_xlnm.Print_Area" localSheetId="2">Natural!$A$1:$J$34</definedName>
    <definedName name="_xlnm.Print_Area" localSheetId="1">'Scoring Scale'!$A$1:$G$44</definedName>
    <definedName name="_xlnm.Print_Area" localSheetId="3">Technological!$A$1:$J$36</definedName>
    <definedName name="_xlnm.Print_Area" localSheetId="6">'Top 10 Hazards'!$A$1:$K$29</definedName>
    <definedName name="_xlnm.Print_Area" localSheetId="7">'Top 10 Mitigation Plans'!$A$1:$E$15</definedName>
    <definedName name="Score">Human!$M$23:$M$27</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G146" i="21" l="1"/>
  <c r="B57" i="21"/>
  <c r="F89" i="21" s="1"/>
  <c r="A57" i="21"/>
  <c r="E89" i="21" s="1"/>
  <c r="A52" i="21"/>
  <c r="E84" i="21" s="1"/>
  <c r="A48" i="21"/>
  <c r="E80" i="21" s="1"/>
  <c r="E146" i="21"/>
  <c r="G145" i="21"/>
  <c r="E145" i="21"/>
  <c r="G144" i="21"/>
  <c r="E144" i="21"/>
  <c r="F127" i="21"/>
  <c r="G127" i="21" s="1"/>
  <c r="E127" i="21"/>
  <c r="F126" i="21"/>
  <c r="G126" i="21" s="1"/>
  <c r="E126" i="21"/>
  <c r="F98" i="21"/>
  <c r="G98" i="21" s="1"/>
  <c r="E98" i="21"/>
  <c r="F97" i="21"/>
  <c r="G97" i="21" s="1"/>
  <c r="E97" i="21"/>
  <c r="B47" i="21"/>
  <c r="F79" i="21" s="1"/>
  <c r="I47" i="21"/>
  <c r="E135" i="21" s="1"/>
  <c r="E66" i="21"/>
  <c r="E125" i="21" s="1"/>
  <c r="E65" i="21"/>
  <c r="E124" i="21" s="1"/>
  <c r="E64" i="21"/>
  <c r="E123" i="21" s="1"/>
  <c r="E63" i="21"/>
  <c r="E122" i="21" s="1"/>
  <c r="E62" i="21"/>
  <c r="E121" i="21" s="1"/>
  <c r="E61" i="21"/>
  <c r="E120" i="21" s="1"/>
  <c r="E60" i="21"/>
  <c r="E119" i="21" s="1"/>
  <c r="A64" i="21"/>
  <c r="E96" i="21" s="1"/>
  <c r="I55" i="21"/>
  <c r="E143" i="21" s="1"/>
  <c r="E59" i="21"/>
  <c r="E118" i="21" s="1"/>
  <c r="A63" i="21"/>
  <c r="E95" i="21" s="1"/>
  <c r="I54" i="21"/>
  <c r="E142" i="21" s="1"/>
  <c r="E58" i="21"/>
  <c r="E117" i="21" s="1"/>
  <c r="A62" i="21"/>
  <c r="E94" i="21" s="1"/>
  <c r="I53" i="21"/>
  <c r="E141" i="21" s="1"/>
  <c r="E57" i="21"/>
  <c r="E116" i="21" s="1"/>
  <c r="A61" i="21"/>
  <c r="E93" i="21" s="1"/>
  <c r="I52" i="21"/>
  <c r="E140" i="21" s="1"/>
  <c r="E56" i="21"/>
  <c r="E115" i="21" s="1"/>
  <c r="A60" i="21"/>
  <c r="E92" i="21" s="1"/>
  <c r="I51" i="21"/>
  <c r="E139" i="21" s="1"/>
  <c r="A59" i="21"/>
  <c r="E91" i="21" s="1"/>
  <c r="I50" i="21"/>
  <c r="E138" i="21" s="1"/>
  <c r="E55" i="21"/>
  <c r="E114" i="21" s="1"/>
  <c r="A58" i="21"/>
  <c r="E90" i="21" s="1"/>
  <c r="I49" i="21"/>
  <c r="E137" i="21" s="1"/>
  <c r="E54" i="21"/>
  <c r="E113" i="21" s="1"/>
  <c r="A56" i="21"/>
  <c r="E88" i="21" s="1"/>
  <c r="I48" i="21"/>
  <c r="E136" i="21" s="1"/>
  <c r="E53" i="21"/>
  <c r="E112" i="21" s="1"/>
  <c r="A55" i="21"/>
  <c r="E87" i="21" s="1"/>
  <c r="I46" i="21"/>
  <c r="E134" i="21" s="1"/>
  <c r="E52" i="21"/>
  <c r="E111" i="21" s="1"/>
  <c r="A54" i="21"/>
  <c r="E86" i="21" s="1"/>
  <c r="I45" i="21"/>
  <c r="E133" i="21" s="1"/>
  <c r="E51" i="21"/>
  <c r="E110" i="21" s="1"/>
  <c r="A53" i="21"/>
  <c r="E85" i="21" s="1"/>
  <c r="E50" i="21"/>
  <c r="E109" i="21" s="1"/>
  <c r="A51" i="21"/>
  <c r="E83" i="21" s="1"/>
  <c r="E49" i="21"/>
  <c r="E108" i="21" s="1"/>
  <c r="A50" i="21"/>
  <c r="E82" i="21" s="1"/>
  <c r="E48" i="21"/>
  <c r="E107" i="21" s="1"/>
  <c r="A49" i="21"/>
  <c r="E81" i="21" s="1"/>
  <c r="E47" i="21"/>
  <c r="E106" i="21" s="1"/>
  <c r="A47" i="21"/>
  <c r="E79" i="21" s="1"/>
  <c r="I44" i="21"/>
  <c r="E132" i="21" s="1"/>
  <c r="E46" i="21"/>
  <c r="E105" i="21" s="1"/>
  <c r="A46" i="21"/>
  <c r="E78" i="21" s="1"/>
  <c r="I43" i="21"/>
  <c r="E131" i="21" s="1"/>
  <c r="E45" i="21"/>
  <c r="E104" i="21" s="1"/>
  <c r="A45" i="21"/>
  <c r="E77" i="21" s="1"/>
  <c r="E44" i="21"/>
  <c r="E103" i="21" s="1"/>
  <c r="A44" i="21"/>
  <c r="E76" i="21" s="1"/>
  <c r="E43" i="21"/>
  <c r="E102" i="21" s="1"/>
  <c r="A43" i="21"/>
  <c r="E75" i="21" s="1"/>
  <c r="I42" i="21"/>
  <c r="E130" i="21" s="1"/>
  <c r="E42" i="21"/>
  <c r="E101" i="21" s="1"/>
  <c r="A42" i="21"/>
  <c r="E74" i="21" s="1"/>
  <c r="I41" i="21"/>
  <c r="E129" i="21" s="1"/>
  <c r="E41" i="21"/>
  <c r="E100" i="21" s="1"/>
  <c r="A41" i="21"/>
  <c r="E73" i="21" s="1"/>
  <c r="I40" i="21"/>
  <c r="E128" i="21" s="1"/>
  <c r="E40" i="21"/>
  <c r="E99" i="21" s="1"/>
  <c r="A40" i="21"/>
  <c r="E72" i="21" s="1"/>
  <c r="A1" i="21"/>
  <c r="I26" i="1"/>
  <c r="I16" i="17"/>
  <c r="J47" i="21" s="1"/>
  <c r="F135" i="21" s="1"/>
  <c r="I17" i="1"/>
  <c r="B48" i="21" s="1"/>
  <c r="F80" i="21" s="1"/>
  <c r="I16" i="1"/>
  <c r="I21" i="1"/>
  <c r="B52" i="21" s="1"/>
  <c r="F84" i="21" s="1"/>
  <c r="I31" i="1"/>
  <c r="B62" i="21" s="1"/>
  <c r="F94" i="21" s="1"/>
  <c r="A1" i="20" l="1"/>
  <c r="H34" i="1" l="1"/>
  <c r="G34" i="1"/>
  <c r="F34" i="1"/>
  <c r="E34" i="1"/>
  <c r="D34" i="1"/>
  <c r="C34" i="1"/>
  <c r="H36" i="16"/>
  <c r="G36" i="16"/>
  <c r="F36" i="16"/>
  <c r="E36" i="16"/>
  <c r="D36" i="16"/>
  <c r="C36" i="16"/>
  <c r="H25" i="17"/>
  <c r="G25" i="17"/>
  <c r="F25" i="17"/>
  <c r="E25" i="17"/>
  <c r="D25" i="17"/>
  <c r="C25" i="17"/>
  <c r="P4" i="16" l="1"/>
  <c r="I4" i="16" s="1"/>
  <c r="P3" i="16"/>
  <c r="H4" i="16" s="1"/>
  <c r="I9" i="16"/>
  <c r="F40" i="21" s="1"/>
  <c r="F99" i="21" s="1"/>
  <c r="I12" i="1"/>
  <c r="I9" i="1"/>
  <c r="I9" i="17"/>
  <c r="J40" i="21" l="1"/>
  <c r="F128" i="21" s="1"/>
  <c r="B40" i="21"/>
  <c r="F72" i="21" s="1"/>
  <c r="B43" i="21"/>
  <c r="F75" i="21" s="1"/>
  <c r="P3" i="1"/>
  <c r="B34" i="1" l="1"/>
  <c r="I26" i="16" l="1"/>
  <c r="F57" i="21" s="1"/>
  <c r="F116" i="21" s="1"/>
  <c r="H4" i="1" l="1"/>
  <c r="P4" i="17"/>
  <c r="I4" i="17" s="1"/>
  <c r="P3" i="17"/>
  <c r="H4" i="17" s="1"/>
  <c r="P4" i="1"/>
  <c r="I4" i="1" s="1"/>
  <c r="B8" i="18" l="1"/>
  <c r="G4" i="1"/>
  <c r="G4" i="17"/>
  <c r="G4" i="16"/>
  <c r="H2" i="1"/>
  <c r="B25" i="17" l="1"/>
  <c r="B36" i="16"/>
  <c r="I13" i="17"/>
  <c r="J44" i="21" s="1"/>
  <c r="F132" i="21" s="1"/>
  <c r="A1" i="18" l="1"/>
  <c r="A1" i="1"/>
  <c r="I32" i="16"/>
  <c r="F63" i="21" s="1"/>
  <c r="F122" i="21" s="1"/>
  <c r="I31" i="16"/>
  <c r="F62" i="21" s="1"/>
  <c r="F121" i="21" s="1"/>
  <c r="I30" i="16"/>
  <c r="F61" i="21" s="1"/>
  <c r="F120" i="21" s="1"/>
  <c r="I23" i="17"/>
  <c r="J54" i="21" s="1"/>
  <c r="F142" i="21" s="1"/>
  <c r="I22" i="17"/>
  <c r="J53" i="21" s="1"/>
  <c r="F141" i="21" s="1"/>
  <c r="I21" i="17"/>
  <c r="J52" i="21" s="1"/>
  <c r="F140" i="21" s="1"/>
  <c r="I32" i="1"/>
  <c r="B63" i="21" s="1"/>
  <c r="F95" i="21" s="1"/>
  <c r="I30" i="1"/>
  <c r="B61" i="21" s="1"/>
  <c r="F93" i="21" s="1"/>
  <c r="A1" i="17" l="1"/>
  <c r="A1" i="16"/>
  <c r="I13" i="16" l="1"/>
  <c r="F44" i="21" s="1"/>
  <c r="F103" i="21" s="1"/>
  <c r="C9" i="18"/>
  <c r="C8" i="18"/>
  <c r="D9" i="18"/>
  <c r="D8" i="18"/>
  <c r="C10" i="18" l="1"/>
  <c r="D10" i="18"/>
  <c r="I24" i="17"/>
  <c r="J55" i="21" s="1"/>
  <c r="F143" i="21" s="1"/>
  <c r="I20" i="17"/>
  <c r="J51" i="21" s="1"/>
  <c r="F139" i="21" s="1"/>
  <c r="I19" i="17"/>
  <c r="I18" i="17"/>
  <c r="J49" i="21" s="1"/>
  <c r="F137" i="21" s="1"/>
  <c r="I17" i="17"/>
  <c r="I15" i="17"/>
  <c r="J46" i="21" s="1"/>
  <c r="F134" i="21" s="1"/>
  <c r="I14" i="17"/>
  <c r="J45" i="21" s="1"/>
  <c r="F133" i="21" s="1"/>
  <c r="I12" i="17"/>
  <c r="J43" i="21" s="1"/>
  <c r="F131" i="21" s="1"/>
  <c r="I11" i="17"/>
  <c r="J42" i="21" s="1"/>
  <c r="F130" i="21" s="1"/>
  <c r="I10" i="17"/>
  <c r="I35" i="16"/>
  <c r="F66" i="21" s="1"/>
  <c r="F125" i="21" s="1"/>
  <c r="I34" i="16"/>
  <c r="F65" i="21" s="1"/>
  <c r="F124" i="21" s="1"/>
  <c r="I33" i="16"/>
  <c r="F64" i="21" s="1"/>
  <c r="F123" i="21" s="1"/>
  <c r="I29" i="16"/>
  <c r="F60" i="21" s="1"/>
  <c r="F119" i="21" s="1"/>
  <c r="I28" i="16"/>
  <c r="F59" i="21" s="1"/>
  <c r="F118" i="21" s="1"/>
  <c r="I27" i="16"/>
  <c r="I25" i="16"/>
  <c r="F56" i="21" s="1"/>
  <c r="F115" i="21" s="1"/>
  <c r="I24" i="16"/>
  <c r="F55" i="21" s="1"/>
  <c r="F114" i="21" s="1"/>
  <c r="I16" i="16"/>
  <c r="F47" i="21" s="1"/>
  <c r="F106" i="21" s="1"/>
  <c r="I23" i="16"/>
  <c r="I21" i="16"/>
  <c r="F52" i="21" s="1"/>
  <c r="F111" i="21" s="1"/>
  <c r="I22" i="16"/>
  <c r="F53" i="21" s="1"/>
  <c r="F112" i="21" s="1"/>
  <c r="I20" i="16"/>
  <c r="I19" i="16"/>
  <c r="F50" i="21" s="1"/>
  <c r="F109" i="21" s="1"/>
  <c r="I18" i="16"/>
  <c r="F49" i="21" s="1"/>
  <c r="F108" i="21" s="1"/>
  <c r="I17" i="16"/>
  <c r="F48" i="21" s="1"/>
  <c r="F107" i="21" s="1"/>
  <c r="I15" i="16"/>
  <c r="F46" i="21" s="1"/>
  <c r="F105" i="21" s="1"/>
  <c r="I14" i="16"/>
  <c r="F45" i="21" s="1"/>
  <c r="F104" i="21" s="1"/>
  <c r="I10" i="16"/>
  <c r="F41" i="21" s="1"/>
  <c r="F100" i="21" s="1"/>
  <c r="I11" i="16"/>
  <c r="F42" i="21" s="1"/>
  <c r="F101" i="21" s="1"/>
  <c r="I12" i="16"/>
  <c r="F43" i="21" s="1"/>
  <c r="F102" i="21" s="1"/>
  <c r="E8" i="18"/>
  <c r="I33" i="1"/>
  <c r="B64" i="21" s="1"/>
  <c r="F96" i="21" s="1"/>
  <c r="I29" i="1"/>
  <c r="B60" i="21" s="1"/>
  <c r="F92" i="21" s="1"/>
  <c r="I28" i="1"/>
  <c r="B59" i="21" s="1"/>
  <c r="F91" i="21" s="1"/>
  <c r="I27" i="1"/>
  <c r="B58" i="21" s="1"/>
  <c r="F90" i="21" s="1"/>
  <c r="I25" i="1"/>
  <c r="B56" i="21" s="1"/>
  <c r="F88" i="21" s="1"/>
  <c r="I24" i="1"/>
  <c r="B55" i="21" s="1"/>
  <c r="F87" i="21" s="1"/>
  <c r="I23" i="1"/>
  <c r="B54" i="21" s="1"/>
  <c r="F86" i="21" s="1"/>
  <c r="I22" i="1"/>
  <c r="B53" i="21" s="1"/>
  <c r="F85" i="21" s="1"/>
  <c r="I20" i="1"/>
  <c r="B51" i="21" s="1"/>
  <c r="F83" i="21" s="1"/>
  <c r="I19" i="1"/>
  <c r="B50" i="21" s="1"/>
  <c r="F82" i="21" s="1"/>
  <c r="I18" i="1"/>
  <c r="B49" i="21" s="1"/>
  <c r="F81" i="21" s="1"/>
  <c r="I15" i="1"/>
  <c r="B46" i="21" s="1"/>
  <c r="F78" i="21" s="1"/>
  <c r="I14" i="1"/>
  <c r="I13" i="1"/>
  <c r="B44" i="21" s="1"/>
  <c r="F76" i="21" s="1"/>
  <c r="I11" i="1"/>
  <c r="I10" i="1"/>
  <c r="B41" i="21" s="1"/>
  <c r="F73" i="21" s="1"/>
  <c r="B9" i="18"/>
  <c r="J41" i="21" l="1"/>
  <c r="F129" i="21" s="1"/>
  <c r="J48" i="21"/>
  <c r="F136" i="21" s="1"/>
  <c r="F58" i="21"/>
  <c r="F117" i="21" s="1"/>
  <c r="F54" i="21"/>
  <c r="F113" i="21" s="1"/>
  <c r="F51" i="21"/>
  <c r="F110" i="21" s="1"/>
  <c r="B42" i="21"/>
  <c r="F74" i="21" s="1"/>
  <c r="G89" i="21" s="1"/>
  <c r="B45" i="21"/>
  <c r="F77" i="21" s="1"/>
  <c r="G77" i="21" s="1"/>
  <c r="J50" i="21"/>
  <c r="F138" i="21" s="1"/>
  <c r="G138" i="21" s="1"/>
  <c r="I25" i="17"/>
  <c r="L23" i="17" s="1"/>
  <c r="K54" i="21" s="1"/>
  <c r="E9" i="18"/>
  <c r="E10" i="18" s="1"/>
  <c r="C6" i="18" s="1"/>
  <c r="B10" i="18"/>
  <c r="I36" i="16"/>
  <c r="L10" i="16" s="1"/>
  <c r="G41" i="21" s="1"/>
  <c r="I34" i="1"/>
  <c r="L17" i="17" l="1"/>
  <c r="L9" i="17"/>
  <c r="G80" i="21"/>
  <c r="G84" i="21"/>
  <c r="G74" i="21"/>
  <c r="G75" i="21"/>
  <c r="G81" i="21"/>
  <c r="G73" i="21"/>
  <c r="G79" i="21"/>
  <c r="G123" i="21"/>
  <c r="G99" i="21"/>
  <c r="G109" i="21"/>
  <c r="G95" i="21"/>
  <c r="G76" i="21"/>
  <c r="G96" i="21"/>
  <c r="G90" i="21"/>
  <c r="G85" i="21"/>
  <c r="G114" i="21"/>
  <c r="G124" i="21"/>
  <c r="G100" i="21"/>
  <c r="G137" i="21"/>
  <c r="G115" i="21"/>
  <c r="G87" i="21"/>
  <c r="G119" i="21"/>
  <c r="G103" i="21"/>
  <c r="G142" i="21"/>
  <c r="G102" i="21"/>
  <c r="G122" i="21"/>
  <c r="G72" i="21"/>
  <c r="G121" i="21"/>
  <c r="G120" i="21"/>
  <c r="G111" i="21"/>
  <c r="G78" i="21"/>
  <c r="G125" i="21"/>
  <c r="G133" i="21"/>
  <c r="G106" i="21"/>
  <c r="G104" i="21"/>
  <c r="G83" i="21"/>
  <c r="G82" i="21"/>
  <c r="G86" i="21"/>
  <c r="G132" i="21"/>
  <c r="G143" i="21"/>
  <c r="G134" i="21"/>
  <c r="G92" i="21"/>
  <c r="G135" i="21"/>
  <c r="G107" i="21"/>
  <c r="G88" i="21"/>
  <c r="G93" i="21"/>
  <c r="G116" i="21"/>
  <c r="G112" i="21"/>
  <c r="G140" i="21"/>
  <c r="G128" i="21"/>
  <c r="G94" i="21"/>
  <c r="G139" i="21"/>
  <c r="G131" i="21"/>
  <c r="G129" i="21"/>
  <c r="G118" i="21"/>
  <c r="G141" i="21"/>
  <c r="G101" i="21"/>
  <c r="G105" i="21"/>
  <c r="G108" i="21"/>
  <c r="G130" i="21"/>
  <c r="G91" i="21"/>
  <c r="G136" i="21"/>
  <c r="G110" i="21"/>
  <c r="G113" i="21"/>
  <c r="G117" i="21"/>
  <c r="L32" i="1"/>
  <c r="C63" i="21" s="1"/>
  <c r="L26" i="1"/>
  <c r="C57" i="21" s="1"/>
  <c r="L17" i="1"/>
  <c r="C48" i="21" s="1"/>
  <c r="L21" i="1"/>
  <c r="C52" i="21" s="1"/>
  <c r="L16" i="17"/>
  <c r="K47" i="21" s="1"/>
  <c r="L24" i="17"/>
  <c r="K55" i="21" s="1"/>
  <c r="K40" i="21"/>
  <c r="L22" i="17"/>
  <c r="L21" i="17"/>
  <c r="L20" i="17"/>
  <c r="K51" i="21" s="1"/>
  <c r="L18" i="17"/>
  <c r="L15" i="17"/>
  <c r="L12" i="17"/>
  <c r="L11" i="17"/>
  <c r="K42" i="21" s="1"/>
  <c r="L10" i="17"/>
  <c r="L35" i="16"/>
  <c r="G66" i="21" s="1"/>
  <c r="L34" i="16"/>
  <c r="G65" i="21" s="1"/>
  <c r="L33" i="1"/>
  <c r="C64" i="21" s="1"/>
  <c r="L27" i="1"/>
  <c r="C58" i="21" s="1"/>
  <c r="L31" i="1"/>
  <c r="L13" i="17"/>
  <c r="L33" i="16"/>
  <c r="L15" i="1"/>
  <c r="L12" i="1"/>
  <c r="L28" i="16"/>
  <c r="L27" i="16"/>
  <c r="L12" i="16"/>
  <c r="L18" i="1"/>
  <c r="L16" i="1"/>
  <c r="L18" i="16"/>
  <c r="L10" i="1"/>
  <c r="L14" i="16"/>
  <c r="L30" i="16"/>
  <c r="L13" i="16"/>
  <c r="L11" i="16"/>
  <c r="L22" i="16"/>
  <c r="L16" i="16"/>
  <c r="L11" i="1"/>
  <c r="L29" i="1"/>
  <c r="L20" i="16"/>
  <c r="L23" i="1"/>
  <c r="L17" i="16"/>
  <c r="L30" i="1"/>
  <c r="L23" i="16"/>
  <c r="L21" i="16"/>
  <c r="L26" i="16"/>
  <c r="L20" i="1"/>
  <c r="L19" i="1"/>
  <c r="L25" i="16"/>
  <c r="L22" i="1"/>
  <c r="L31" i="16"/>
  <c r="L9" i="16"/>
  <c r="L24" i="16"/>
  <c r="L29" i="16"/>
  <c r="L14" i="1"/>
  <c r="L15" i="16"/>
  <c r="L28" i="1"/>
  <c r="L13" i="1"/>
  <c r="L25" i="1"/>
  <c r="L24" i="1"/>
  <c r="L9" i="1"/>
  <c r="L19" i="17"/>
  <c r="L14" i="17"/>
  <c r="L19" i="16"/>
  <c r="L32" i="16"/>
  <c r="G62" i="21" l="1"/>
  <c r="G63" i="21"/>
  <c r="G52" i="21"/>
  <c r="G53" i="21"/>
  <c r="G50" i="21"/>
  <c r="G43" i="21"/>
  <c r="G46" i="21"/>
  <c r="G60" i="21"/>
  <c r="G42" i="21"/>
  <c r="G56" i="21"/>
  <c r="G54" i="21"/>
  <c r="G51" i="21"/>
  <c r="G44" i="21"/>
  <c r="G58" i="21"/>
  <c r="G55" i="21"/>
  <c r="G64" i="21"/>
  <c r="G57" i="21"/>
  <c r="G47" i="21"/>
  <c r="G61" i="21"/>
  <c r="G49" i="21"/>
  <c r="G45" i="21"/>
  <c r="G40" i="21"/>
  <c r="G48" i="21"/>
  <c r="G59" i="21"/>
  <c r="K45" i="21"/>
  <c r="K48" i="21"/>
  <c r="K49" i="21"/>
  <c r="K44" i="21"/>
  <c r="K52" i="21"/>
  <c r="K41" i="21"/>
  <c r="K53" i="21"/>
  <c r="K50" i="21"/>
  <c r="K43" i="21"/>
  <c r="K46" i="21"/>
  <c r="C53" i="21"/>
  <c r="C42" i="21"/>
  <c r="C43" i="21"/>
  <c r="C41" i="21"/>
  <c r="C46" i="21"/>
  <c r="C44" i="21"/>
  <c r="C50" i="21"/>
  <c r="C40" i="21"/>
  <c r="C61" i="21"/>
  <c r="C55" i="21"/>
  <c r="C59" i="21"/>
  <c r="C51" i="21"/>
  <c r="C47" i="21"/>
  <c r="C49" i="21"/>
  <c r="C62" i="21"/>
  <c r="C56" i="21"/>
  <c r="C45" i="21"/>
  <c r="C54" i="21"/>
  <c r="C60" i="21"/>
  <c r="I12" i="21" l="1"/>
  <c r="K12" i="21" s="1"/>
  <c r="I14" i="21"/>
  <c r="K14" i="21" s="1"/>
  <c r="I11" i="21"/>
  <c r="K11" i="21" s="1"/>
  <c r="E15" i="21"/>
  <c r="G15" i="21" s="1"/>
  <c r="E9" i="21"/>
  <c r="G9" i="21" s="1"/>
  <c r="E12" i="21"/>
  <c r="G12" i="21" s="1"/>
  <c r="E13" i="21"/>
  <c r="G13" i="21" s="1"/>
  <c r="E11" i="21"/>
  <c r="G11" i="21" s="1"/>
  <c r="E10" i="21"/>
  <c r="G10" i="21" s="1"/>
  <c r="E8" i="21"/>
  <c r="G8" i="21" s="1"/>
  <c r="E14" i="21"/>
  <c r="G14" i="21" s="1"/>
  <c r="E7" i="21"/>
  <c r="G7" i="21" s="1"/>
  <c r="E6" i="21"/>
  <c r="G6" i="21" s="1"/>
  <c r="I13" i="21"/>
  <c r="K13" i="21" s="1"/>
  <c r="I7" i="21"/>
  <c r="K7" i="21" s="1"/>
  <c r="I9" i="21"/>
  <c r="I15" i="21"/>
  <c r="K15" i="21" s="1"/>
  <c r="I8" i="21"/>
  <c r="K8" i="21" s="1"/>
  <c r="I6" i="21"/>
  <c r="K6" i="21" s="1"/>
  <c r="I10" i="21"/>
  <c r="K10" i="21" s="1"/>
  <c r="A15" i="21"/>
  <c r="C15" i="21" s="1"/>
  <c r="A10" i="21"/>
  <c r="C10" i="21" s="1"/>
  <c r="A6" i="21"/>
  <c r="C6" i="21" s="1"/>
  <c r="A14" i="21"/>
  <c r="C14" i="21" s="1"/>
  <c r="A13" i="21"/>
  <c r="C13" i="21" s="1"/>
  <c r="A7" i="21"/>
  <c r="C7" i="21" s="1"/>
  <c r="A8" i="21"/>
  <c r="C8" i="21" s="1"/>
  <c r="A11" i="21"/>
  <c r="C11" i="21" s="1"/>
  <c r="A9" i="21"/>
  <c r="C9" i="21" s="1"/>
  <c r="A12" i="21"/>
  <c r="C12" i="21" s="1"/>
  <c r="K9" i="21" l="1"/>
  <c r="E25" i="21" l="1"/>
  <c r="E27" i="21"/>
  <c r="E24" i="21"/>
  <c r="E20" i="21"/>
  <c r="E29" i="21"/>
  <c r="E21" i="21"/>
  <c r="E28" i="21"/>
  <c r="E23" i="21"/>
  <c r="E26" i="21"/>
  <c r="E22" i="21"/>
  <c r="G23" i="21" l="1"/>
  <c r="C9" i="20" s="1"/>
  <c r="A9" i="20"/>
  <c r="G28" i="21"/>
  <c r="C14" i="20" s="1"/>
  <c r="A14" i="20"/>
  <c r="G21" i="21"/>
  <c r="C7" i="20" s="1"/>
  <c r="A7" i="20"/>
  <c r="G22" i="21"/>
  <c r="C8" i="20" s="1"/>
  <c r="A8" i="20"/>
  <c r="G29" i="21"/>
  <c r="C15" i="20" s="1"/>
  <c r="A15" i="20"/>
  <c r="G26" i="21"/>
  <c r="C12" i="20" s="1"/>
  <c r="A12" i="20"/>
  <c r="G24" i="21"/>
  <c r="C10" i="20" s="1"/>
  <c r="A10" i="20"/>
  <c r="G27" i="21"/>
  <c r="C13" i="20" s="1"/>
  <c r="A13" i="20"/>
  <c r="G25" i="21"/>
  <c r="C11" i="20" s="1"/>
  <c r="A11" i="20"/>
  <c r="G20" i="21"/>
  <c r="C6" i="20" s="1"/>
  <c r="A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 Cachecho</author>
    <author>Nick Gabriele`</author>
    <author>acachecho</author>
  </authors>
  <commentList>
    <comment ref="I3" authorId="0" shapeId="0" xr:uid="{00000000-0006-0000-0400-000001000000}">
      <text>
        <r>
          <rPr>
            <sz val="9"/>
            <color indexed="81"/>
            <rFont val="Tahoma"/>
            <family val="2"/>
          </rPr>
          <t xml:space="preserve">0.00: No risk incurred 
0.01-0.25: Acceptable
0.26-0.50: Acceptable, Review Required
0.51-0.75: Undesirable
0.76-1.00: Unacceptable Risk
</t>
        </r>
      </text>
    </comment>
    <comment ref="B5" authorId="0" shapeId="0" xr:uid="{00000000-0006-0000-0400-000002000000}">
      <text>
        <r>
          <rPr>
            <sz val="9"/>
            <color indexed="81"/>
            <rFont val="Tahoma"/>
            <family val="2"/>
          </rPr>
          <t xml:space="preserve">0: No probability to occur/Not Applicable
1: Unlikely to occur, but possible in 10 yr period 
2: Likely to occur at least once in 10 yr period 
3: Will occur several times within 10 yr period 
4: Will likely occur frequently in 10 yr period 
</t>
        </r>
      </text>
    </comment>
    <comment ref="I5" authorId="0" shapeId="0" xr:uid="{00000000-0006-0000-0400-000003000000}">
      <text>
        <r>
          <rPr>
            <sz val="9"/>
            <color indexed="81"/>
            <rFont val="Tahoma"/>
            <family val="2"/>
          </rPr>
          <t xml:space="preserve">0: No Relative Risk incurred 
1% - 25%: Low Relative Risk
26% - 50%: Moderate Relative Risk 
51% - 75%: High Relative Risk 
76% - 100%: Highest Relative Risk 
</t>
        </r>
      </text>
    </comment>
    <comment ref="J5" authorId="1" shapeId="0" xr:uid="{00000000-0006-0000-0400-000004000000}">
      <text>
        <r>
          <rPr>
            <sz val="9"/>
            <color indexed="81"/>
            <rFont val="Tahoma"/>
            <family val="2"/>
          </rPr>
          <t xml:space="preserve">Provide quick bulleted explanations of scoring
</t>
        </r>
      </text>
    </comment>
    <comment ref="C7" authorId="0" shapeId="0" xr:uid="{00000000-0006-0000-0400-000005000000}">
      <text>
        <r>
          <rPr>
            <sz val="9"/>
            <color indexed="81"/>
            <rFont val="Tahoma"/>
            <family val="2"/>
          </rPr>
          <t>0: No injuries/death/ Not applicable
1: Low Acuity/Low Volume injuries
2: Low Acuity/High Volume injuries
3: High Acuity/Low Volume injuries/death
4: High Acuity/High Volume injuries/death</t>
        </r>
      </text>
    </comment>
    <comment ref="D7" authorId="1" shapeId="0" xr:uid="{00000000-0006-0000-0400-000006000000}">
      <text>
        <r>
          <rPr>
            <sz val="9"/>
            <color indexed="81"/>
            <rFont val="Tahoma"/>
            <family val="2"/>
          </rPr>
          <t xml:space="preserve">0: No property damage/ Not applicable
1: Minor damage, recovery less than 2 weeks
2: Moderate damage, recovery less than 1 month
3: Severe damage, recovery less than 6 months
4: Total losses likely, recovery greater than 1 year
</t>
        </r>
      </text>
    </comment>
    <comment ref="E7" authorId="1" shapeId="0" xr:uid="{00000000-0006-0000-0400-000007000000}">
      <text>
        <r>
          <rPr>
            <sz val="9"/>
            <color indexed="81"/>
            <rFont val="Tahoma"/>
            <family val="2"/>
          </rPr>
          <t>0: No service disruption/ Not applicable 
1: Disruption to non-essential services 
2: Disruption to non-essential services, possibility of interruption to essential services   
3: Termination of non-essential services, Interruption to essential services 
4: Termination of both non-essential and essential services</t>
        </r>
      </text>
    </comment>
    <comment ref="F7" authorId="0" shapeId="0" xr:uid="{00000000-0006-0000-0400-000008000000}">
      <text>
        <r>
          <rPr>
            <sz val="9"/>
            <color indexed="81"/>
            <rFont val="Tahoma"/>
            <family val="2"/>
          </rPr>
          <t xml:space="preserve">0: Not applicable
1: Plan(s) in place, training up to date
2: Update to plan(s) &amp; training required 
3: Plan(s) and training in development
4: No plan(s) or training in place
</t>
        </r>
      </text>
    </comment>
    <comment ref="G7" authorId="0" shapeId="0" xr:uid="{00000000-0006-0000-0400-000009000000}">
      <text>
        <r>
          <rPr>
            <sz val="9"/>
            <color indexed="81"/>
            <rFont val="Tahoma"/>
            <family val="2"/>
          </rPr>
          <t xml:space="preserve">0: Not applicable
1: Sufficient resources available
2: Limited resources, mustering additional internal staff viable
3: Limited resources, mustering additional internal staff not likely 
4: No resources available, external response required
</t>
        </r>
      </text>
    </comment>
    <comment ref="H7" authorId="0" shapeId="0" xr:uid="{00000000-0006-0000-0400-00000A000000}">
      <text>
        <r>
          <rPr>
            <sz val="9"/>
            <color indexed="81"/>
            <rFont val="Tahoma"/>
            <family val="2"/>
          </rPr>
          <t xml:space="preserve">0: Not applicable/Not needed
1: Resources readily available
2: Resources available, prolonged response likely 
3: Limited resources available, prolonged response likely 
4: No external resources available
</t>
        </r>
      </text>
    </comment>
    <comment ref="A10" authorId="2" shapeId="0" xr:uid="{00000000-0006-0000-0400-00000B000000}">
      <text>
        <r>
          <rPr>
            <sz val="9"/>
            <color indexed="81"/>
            <rFont val="Tahoma"/>
            <family val="2"/>
          </rPr>
          <t>Large amounts of snow or blowing snow, with winds in excess of 35 mph and visibilities of less than 1/4 mile for an extended period of time (at least 3 hours).</t>
        </r>
      </text>
    </comment>
    <comment ref="A13" authorId="1" shapeId="0" xr:uid="{00000000-0006-0000-0400-00000C000000}">
      <text>
        <r>
          <rPr>
            <sz val="9"/>
            <color indexed="81"/>
            <rFont val="Tahoma"/>
            <family val="2"/>
          </rPr>
          <t xml:space="preserve">As declared by the local authorities 
</t>
        </r>
      </text>
    </comment>
    <comment ref="A18" authorId="2" shapeId="0" xr:uid="{00000000-0006-0000-0400-00000D000000}">
      <text>
        <r>
          <rPr>
            <sz val="9"/>
            <color indexed="81"/>
            <rFont val="Tahoma"/>
            <family val="2"/>
          </rPr>
          <t>Winds that exceed 50-60 MPH</t>
        </r>
      </text>
    </comment>
    <comment ref="A20" authorId="1" shapeId="0" xr:uid="{00000000-0006-0000-0400-00000E000000}">
      <text>
        <r>
          <rPr>
            <sz val="9"/>
            <color indexed="81"/>
            <rFont val="Tahoma"/>
            <family val="2"/>
          </rPr>
          <t xml:space="preserve">All Categories 
</t>
        </r>
      </text>
    </comment>
    <comment ref="A24" authorId="2" shapeId="0" xr:uid="{00000000-0006-0000-0400-00000F000000}">
      <text>
        <r>
          <rPr>
            <sz val="9"/>
            <color indexed="81"/>
            <rFont val="Tahoma"/>
            <family val="2"/>
          </rPr>
          <t>A storm that will produce dangerously large hail, high winds, flooding, and/or lightening.</t>
        </r>
      </text>
    </comment>
    <comment ref="A27" authorId="1" shapeId="0" xr:uid="{00000000-0006-0000-0400-000010000000}">
      <text>
        <r>
          <rPr>
            <sz val="9"/>
            <color indexed="81"/>
            <rFont val="Tahoma"/>
            <family val="2"/>
          </rPr>
          <t xml:space="preserve">Hot or Cold Temperature Extremes </t>
        </r>
      </text>
    </comment>
    <comment ref="A28" authorId="2" shapeId="0" xr:uid="{00000000-0006-0000-0400-000011000000}">
      <text>
        <r>
          <rPr>
            <sz val="9"/>
            <color indexed="81"/>
            <rFont val="Tahoma"/>
            <family val="2"/>
          </rPr>
          <t>To include all classifications of tornado</t>
        </r>
      </text>
    </comment>
    <comment ref="A31" authorId="1" shapeId="0" xr:uid="{00000000-0006-0000-0400-000012000000}">
      <text>
        <r>
          <rPr>
            <sz val="9"/>
            <color indexed="81"/>
            <rFont val="Tahoma"/>
            <family val="2"/>
          </rPr>
          <t xml:space="preserve">Replace "Other…" text with any additional hazard to be considered </t>
        </r>
      </text>
    </comment>
    <comment ref="A32" authorId="1" shapeId="0" xr:uid="{00000000-0006-0000-0400-000013000000}">
      <text>
        <r>
          <rPr>
            <sz val="9"/>
            <color indexed="81"/>
            <rFont val="Tahoma"/>
            <family val="2"/>
          </rPr>
          <t xml:space="preserve">Replace "Other…" text with any additional hazard to be considered
</t>
        </r>
      </text>
    </comment>
    <comment ref="A33" authorId="1" shapeId="0" xr:uid="{00000000-0006-0000-0400-000014000000}">
      <text>
        <r>
          <rPr>
            <sz val="9"/>
            <color indexed="81"/>
            <rFont val="Tahoma"/>
            <family val="2"/>
          </rPr>
          <t>Replace "Other…" text with any additional hazard to be considered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Alex Cachecho</author>
    <author>Nick Gabriele`</author>
    <author>acachecho</author>
  </authors>
  <commentList>
    <comment ref="B5" authorId="0" shapeId="0" xr:uid="{00000000-0006-0000-0500-000001000000}">
      <text>
        <r>
          <rPr>
            <sz val="9"/>
            <color indexed="81"/>
            <rFont val="Tahoma"/>
            <family val="2"/>
          </rPr>
          <t xml:space="preserve">0: No probability to occur/Not Applicable
1: Unlikely to occur, but possible in 10 yr period 
2: Likely to occur at least once in 10 yr period 
3: Will occur several times within 10 yr period 
4: Will likely occur frequently in 10 yr period
</t>
        </r>
      </text>
    </comment>
    <comment ref="I5" authorId="0" shapeId="0" xr:uid="{00000000-0006-0000-0500-000002000000}">
      <text>
        <r>
          <rPr>
            <sz val="9"/>
            <color indexed="81"/>
            <rFont val="Tahoma"/>
            <family val="2"/>
          </rPr>
          <t xml:space="preserve">0: No Relative Risk incurred 
1% - 25%: Low Relative Risk
26% - 50%: Moderate Relative Risk 
51% - 75%: High Relative Risk 
76% - 100%: Highest Relative Risk 
</t>
        </r>
      </text>
    </comment>
    <comment ref="J5" authorId="1" shapeId="0" xr:uid="{00000000-0006-0000-0500-000003000000}">
      <text>
        <r>
          <rPr>
            <sz val="9"/>
            <color indexed="81"/>
            <rFont val="Tahoma"/>
            <family val="2"/>
          </rPr>
          <t>Provide quick bulleted explanations of scoring</t>
        </r>
        <r>
          <rPr>
            <b/>
            <sz val="9"/>
            <color indexed="81"/>
            <rFont val="Tahoma"/>
            <family val="2"/>
          </rPr>
          <t xml:space="preserve"> </t>
        </r>
        <r>
          <rPr>
            <sz val="9"/>
            <color indexed="81"/>
            <rFont val="Tahoma"/>
            <family val="2"/>
          </rPr>
          <t xml:space="preserve">
</t>
        </r>
      </text>
    </comment>
    <comment ref="C7" authorId="0" shapeId="0" xr:uid="{00000000-0006-0000-0500-000004000000}">
      <text>
        <r>
          <rPr>
            <sz val="9"/>
            <color indexed="81"/>
            <rFont val="Tahoma"/>
            <family val="2"/>
          </rPr>
          <t xml:space="preserve">0: No injuries/death/ Not applicable
1: Low Acuity/Low Volume injuries
2: Low Acuity/High Volume injuries
3: High Acuity/Low Volume injuries/death
4: High Acuity/High Volume injuries/death
</t>
        </r>
      </text>
    </comment>
    <comment ref="D7" authorId="1" shapeId="0" xr:uid="{00000000-0006-0000-0500-000005000000}">
      <text>
        <r>
          <rPr>
            <sz val="9"/>
            <color indexed="81"/>
            <rFont val="Tahoma"/>
            <family val="2"/>
          </rPr>
          <t xml:space="preserve">0: No property damage/ Not applicable
1: Minor damage, recovery less than 2 weeks
2: Moderate damage, recovery less than 1 month
3: Severe damage, recovery less than 6 months
4: Total losses likely, recovery greater than 1 year
</t>
        </r>
      </text>
    </comment>
    <comment ref="E7" authorId="1" shapeId="0" xr:uid="{00000000-0006-0000-0500-000006000000}">
      <text>
        <r>
          <rPr>
            <sz val="9"/>
            <color indexed="81"/>
            <rFont val="Tahoma"/>
            <family val="2"/>
          </rPr>
          <t>0: No service disruption/ Not applicable 
1: Disruption to non-essential services 
2: Disruption to non-essential services, possibility of interruption to essential services   
3: Termination of non-essential services, Interruption to essential services 
4: Termination of both non-essential and essential serviceses</t>
        </r>
      </text>
    </comment>
    <comment ref="F7" authorId="0" shapeId="0" xr:uid="{00000000-0006-0000-0500-000007000000}">
      <text>
        <r>
          <rPr>
            <sz val="9"/>
            <color indexed="81"/>
            <rFont val="Tahoma"/>
            <family val="2"/>
          </rPr>
          <t xml:space="preserve">0: Not applicable
1: Plan(s) in place, training up to date
2: Update to plan(s) &amp; training required 
3: Plan(s) and training in development
4: No plan(s) or training in place
</t>
        </r>
      </text>
    </comment>
    <comment ref="G7" authorId="0" shapeId="0" xr:uid="{00000000-0006-0000-0500-000008000000}">
      <text>
        <r>
          <rPr>
            <sz val="9"/>
            <color indexed="81"/>
            <rFont val="Tahoma"/>
            <family val="2"/>
          </rPr>
          <t xml:space="preserve">0: Not applicable
1: Sufficient resources available
2: Limited resources, mustering additional internal staff viable
3: Limited resources, mustering additional internal staff not likely 
4: No resources available, external response required
</t>
        </r>
      </text>
    </comment>
    <comment ref="H7" authorId="0" shapeId="0" xr:uid="{00000000-0006-0000-0500-000009000000}">
      <text>
        <r>
          <rPr>
            <sz val="9"/>
            <color indexed="81"/>
            <rFont val="Tahoma"/>
            <family val="2"/>
          </rPr>
          <t xml:space="preserve">0: Not applicable/Not needed
1: Resources readily available
2: Resources available, prolonged response likely 
3: Limited resources available, prolonged response likely 
4: No external resources available
</t>
        </r>
      </text>
    </comment>
    <comment ref="A11" authorId="1" shapeId="0" xr:uid="{00000000-0006-0000-0500-00000A000000}">
      <text>
        <r>
          <rPr>
            <sz val="9"/>
            <color indexed="81"/>
            <rFont val="Tahoma"/>
            <family val="2"/>
          </rPr>
          <t xml:space="preserve">Includes loss of telephones, but also loss of any other standard-use communications systems </t>
        </r>
      </text>
    </comment>
    <comment ref="A12" authorId="1" shapeId="0" xr:uid="{00000000-0006-0000-0500-00000B000000}">
      <text>
        <r>
          <rPr>
            <sz val="9"/>
            <color indexed="81"/>
            <rFont val="Tahoma"/>
            <family val="2"/>
          </rPr>
          <t>Potential from any external source including chemical plants, transportation, etc.</t>
        </r>
      </text>
    </comment>
    <comment ref="A14" authorId="1" shapeId="0" xr:uid="{00000000-0006-0000-0500-00000C000000}">
      <text>
        <r>
          <rPr>
            <sz val="9"/>
            <color indexed="81"/>
            <rFont val="Tahoma"/>
            <family val="2"/>
          </rPr>
          <t>A clinical application disruption includes any application that directly impacts patient care. This may include but is not limited to Electronic Medical Record system, Pharmaceutical databases, Imaging Software, etc.</t>
        </r>
      </text>
    </comment>
    <comment ref="A20" authorId="2" shapeId="0" xr:uid="{00000000-0006-0000-0500-00000D000000}">
      <text>
        <r>
          <rPr>
            <sz val="9"/>
            <color indexed="81"/>
            <rFont val="Tahoma"/>
            <family val="2"/>
          </rPr>
          <t>Failure of primary and secondary (alternate) electrical supply.</t>
        </r>
      </text>
    </comment>
    <comment ref="A21" authorId="1" shapeId="0" xr:uid="{00000000-0006-0000-0500-00000E000000}">
      <text>
        <r>
          <rPr>
            <sz val="9"/>
            <color indexed="81"/>
            <rFont val="Tahoma"/>
            <family val="2"/>
          </rPr>
          <t xml:space="preserve">Potential from external source of any type of hazardous material 
</t>
        </r>
      </text>
    </comment>
    <comment ref="A22" authorId="1" shapeId="0" xr:uid="{00000000-0006-0000-0500-00000F000000}">
      <text>
        <r>
          <rPr>
            <sz val="9"/>
            <color indexed="81"/>
            <rFont val="Tahoma"/>
            <family val="2"/>
          </rPr>
          <t xml:space="preserve">From internal sources, spills, etc. Can include any type of hazardous material from fuel oil to mercury, radiological, etc.
</t>
        </r>
      </text>
    </comment>
    <comment ref="A27" authorId="1" shapeId="0" xr:uid="{00000000-0006-0000-0500-000010000000}">
      <text>
        <r>
          <rPr>
            <sz val="9"/>
            <color indexed="81"/>
            <rFont val="Tahoma"/>
            <family val="2"/>
          </rPr>
          <t>Facility is in a designated Emergency Planning Zone</t>
        </r>
      </text>
    </comment>
    <comment ref="A28" authorId="1" shapeId="0" xr:uid="{00000000-0006-0000-0500-000011000000}">
      <text>
        <r>
          <rPr>
            <sz val="9"/>
            <color indexed="81"/>
            <rFont val="Tahoma"/>
            <family val="2"/>
          </rPr>
          <t>Buses, rail or subway system public transportation disruption for any reason</t>
        </r>
      </text>
    </comment>
    <comment ref="A33" authorId="1" shapeId="0" xr:uid="{00000000-0006-0000-0500-000012000000}">
      <text>
        <r>
          <rPr>
            <sz val="9"/>
            <color indexed="81"/>
            <rFont val="Tahoma"/>
            <family val="2"/>
          </rPr>
          <t xml:space="preserve">Replace "Other…" text with any additional hazard to be considered </t>
        </r>
      </text>
    </comment>
    <comment ref="A34" authorId="1" shapeId="0" xr:uid="{00000000-0006-0000-0500-000013000000}">
      <text>
        <r>
          <rPr>
            <sz val="9"/>
            <color indexed="81"/>
            <rFont val="Tahoma"/>
            <family val="2"/>
          </rPr>
          <t xml:space="preserve">Replace "Other…" text with any additional hazard to be considered
</t>
        </r>
      </text>
    </comment>
    <comment ref="A35" authorId="1" shapeId="0" xr:uid="{00000000-0006-0000-0500-000014000000}">
      <text>
        <r>
          <rPr>
            <sz val="9"/>
            <color indexed="81"/>
            <rFont val="Tahoma"/>
            <family val="2"/>
          </rPr>
          <t>Replace "Other…" text with any additional hazard to be considered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Alex Cachecho</author>
    <author>Nick Gabriele`</author>
    <author>acachecho</author>
  </authors>
  <commentList>
    <comment ref="I3" authorId="0" shapeId="0" xr:uid="{00000000-0006-0000-0600-000001000000}">
      <text>
        <r>
          <rPr>
            <sz val="9"/>
            <color indexed="81"/>
            <rFont val="Tahoma"/>
            <family val="2"/>
          </rPr>
          <t xml:space="preserve">
0.00: No risk incurred 
0.01-0.25: Acceptable
0.26-0.50: Acceptable, Review Required
0.51-0.75: Undesirable
0.76-1.00: Unacceptable Risk
</t>
        </r>
      </text>
    </comment>
    <comment ref="B5" authorId="0" shapeId="0" xr:uid="{00000000-0006-0000-0600-000002000000}">
      <text>
        <r>
          <rPr>
            <sz val="9"/>
            <color indexed="81"/>
            <rFont val="Tahoma"/>
            <family val="2"/>
          </rPr>
          <t xml:space="preserve">0: No probability to occur/Not Applicable
1: Unlikely to occur, but possible in 10 yr period 
2: Likely to occur at least once in 10 yr period 
3: Will occur several times within 10 yr period 
4: Will likely occur frequently in 10 yr period
</t>
        </r>
      </text>
    </comment>
    <comment ref="I5" authorId="0" shapeId="0" xr:uid="{00000000-0006-0000-0600-000003000000}">
      <text>
        <r>
          <rPr>
            <sz val="9"/>
            <color indexed="81"/>
            <rFont val="Tahoma"/>
            <family val="2"/>
          </rPr>
          <t xml:space="preserve">0: No Relative Risk incurred 
1% - 25%: Low Relative Risk
26% - 50%: Moderate Relative Risk 
51% - 75%: High Relative Risk 
76% - 100%: Highest Relative Risk </t>
        </r>
      </text>
    </comment>
    <comment ref="J5" authorId="1" shapeId="0" xr:uid="{00000000-0006-0000-0600-000004000000}">
      <text>
        <r>
          <rPr>
            <sz val="9"/>
            <color indexed="81"/>
            <rFont val="Tahoma"/>
            <family val="2"/>
          </rPr>
          <t xml:space="preserve">Provide quick bulleted explanations of scoring.
</t>
        </r>
      </text>
    </comment>
    <comment ref="C7" authorId="0" shapeId="0" xr:uid="{00000000-0006-0000-0600-000005000000}">
      <text>
        <r>
          <rPr>
            <sz val="9"/>
            <color indexed="81"/>
            <rFont val="Tahoma"/>
            <family val="2"/>
          </rPr>
          <t xml:space="preserve">0: No injuries/death/ Not applicable
1: Low Acuity/Low Volume injuries
2: Low Acuity/High Volume injuries
3: High Acuity/Low Volume injuries/death
4: High Acuity/High Volume injuries/death
</t>
        </r>
      </text>
    </comment>
    <comment ref="D7" authorId="1" shapeId="0" xr:uid="{00000000-0006-0000-0600-000006000000}">
      <text>
        <r>
          <rPr>
            <sz val="9"/>
            <color indexed="81"/>
            <rFont val="Tahoma"/>
            <family val="2"/>
          </rPr>
          <t xml:space="preserve">0: No property damage/ Not applicable
1: Minor damage, recovery less than 2 weeks
2: Moderate damage, recovery less than 1 month
3: Severe damage, recovery less than 6 months
4: Total losses likely, recovery greater than 1 year
</t>
        </r>
      </text>
    </comment>
    <comment ref="E7" authorId="1" shapeId="0" xr:uid="{00000000-0006-0000-0600-000007000000}">
      <text>
        <r>
          <rPr>
            <sz val="9"/>
            <color indexed="81"/>
            <rFont val="Tahoma"/>
            <family val="2"/>
          </rPr>
          <t>0: No service disruption/ Not applicable 
1: Disruption to non-essential services 
2: Disruption to non-essential services, possibility of interruption to essential services   
3: Termination of non-essential services, Interruption to essential services 
4: Termination of both non-essential and essential services</t>
        </r>
      </text>
    </comment>
    <comment ref="F7" authorId="0" shapeId="0" xr:uid="{00000000-0006-0000-0600-000008000000}">
      <text>
        <r>
          <rPr>
            <sz val="9"/>
            <color indexed="81"/>
            <rFont val="Tahoma"/>
            <family val="2"/>
          </rPr>
          <t xml:space="preserve">0: Not applicable
1: Plan(s) in place, training up to date
2: Update to plan(s) &amp; training required 
3: Plan(s) and training in development
4: No plan(s) or training in place
</t>
        </r>
      </text>
    </comment>
    <comment ref="G7" authorId="0" shapeId="0" xr:uid="{00000000-0006-0000-0600-000009000000}">
      <text>
        <r>
          <rPr>
            <sz val="9"/>
            <color indexed="81"/>
            <rFont val="Tahoma"/>
            <family val="2"/>
          </rPr>
          <t xml:space="preserve">0: Not applicable
1: Sufficient resources available
2: Limited resources, mustering additional internal staff viable
3: Limited resources, mustering additional internal staff not likely 
4: No resources available, external response required
</t>
        </r>
      </text>
    </comment>
    <comment ref="H7" authorId="0" shapeId="0" xr:uid="{00000000-0006-0000-0600-00000A000000}">
      <text>
        <r>
          <rPr>
            <sz val="9"/>
            <color indexed="81"/>
            <rFont val="Tahoma"/>
            <family val="2"/>
          </rPr>
          <t xml:space="preserve">0: Not applicable/Not needed
1: Resources readily available
2: Resources available, prolonged response likely 
3: Limited resources available, prolonged response likely 
4: No external resources available
</t>
        </r>
      </text>
    </comment>
    <comment ref="A17" authorId="2" shapeId="0" xr:uid="{00000000-0006-0000-0600-000011000000}">
      <text>
        <r>
          <rPr>
            <sz val="9"/>
            <color indexed="81"/>
            <rFont val="Tahoma"/>
            <family val="2"/>
          </rPr>
          <t xml:space="preserve">Finding an actual suspicious package or substance </t>
        </r>
      </text>
    </comment>
    <comment ref="A18" authorId="1" shapeId="0" xr:uid="{00000000-0006-0000-0600-000012000000}">
      <text>
        <r>
          <rPr>
            <sz val="9"/>
            <color indexed="81"/>
            <rFont val="Tahoma"/>
            <family val="2"/>
          </rPr>
          <t>This would be an influx of patients NOT a Mass Casualty Incident, for example as a receiving site for another facilty's evacuation.</t>
        </r>
      </text>
    </comment>
    <comment ref="A19" authorId="1" shapeId="0" xr:uid="{00000000-0006-0000-0600-000013000000}">
      <text>
        <r>
          <rPr>
            <sz val="9"/>
            <color indexed="81"/>
            <rFont val="Tahoma"/>
            <family val="2"/>
          </rPr>
          <t xml:space="preserve">This would be terrorist event (CBRN - Chemical, Biological, Radiological or Nuclear) in the community or region.
</t>
        </r>
      </text>
    </comment>
    <comment ref="A22" authorId="1" shapeId="0" xr:uid="{00000000-0006-0000-0600-000014000000}">
      <text>
        <r>
          <rPr>
            <sz val="9"/>
            <color indexed="81"/>
            <rFont val="Tahoma"/>
            <family val="2"/>
          </rPr>
          <t xml:space="preserve">Replace "Other…" text with any additional hazard to be considered </t>
        </r>
      </text>
    </comment>
    <comment ref="A23" authorId="1" shapeId="0" xr:uid="{00000000-0006-0000-0600-000015000000}">
      <text>
        <r>
          <rPr>
            <sz val="9"/>
            <color indexed="81"/>
            <rFont val="Tahoma"/>
            <family val="2"/>
          </rPr>
          <t xml:space="preserve">Replace "Other…" text with any additional hazard to be considered
</t>
        </r>
      </text>
    </comment>
    <comment ref="A24" authorId="1" shapeId="0" xr:uid="{00000000-0006-0000-0600-000016000000}">
      <text>
        <r>
          <rPr>
            <sz val="9"/>
            <color indexed="81"/>
            <rFont val="Tahoma"/>
            <family val="2"/>
          </rPr>
          <t>Replace "Other…" text with any additional hazard to be considered</t>
        </r>
      </text>
    </comment>
  </commentList>
</comments>
</file>

<file path=xl/sharedStrings.xml><?xml version="1.0" encoding="utf-8"?>
<sst xmlns="http://schemas.openxmlformats.org/spreadsheetml/2006/main" count="376" uniqueCount="234">
  <si>
    <t>HUMAN IMPACT</t>
  </si>
  <si>
    <t>PREPARED-NESS</t>
  </si>
  <si>
    <t>INTERNAL RESPONSE</t>
  </si>
  <si>
    <t>EXTERNAL RESPONSE</t>
  </si>
  <si>
    <t>PROBABILITY</t>
  </si>
  <si>
    <t>RISK</t>
  </si>
  <si>
    <t>Possibility of death or injury</t>
  </si>
  <si>
    <t>Physical losses and damages</t>
  </si>
  <si>
    <t>Preplanning</t>
  </si>
  <si>
    <t>Community/    Mutual Aid staff and supplies</t>
  </si>
  <si>
    <t>Tornado</t>
  </si>
  <si>
    <t>Severe Thunderstorm</t>
  </si>
  <si>
    <t>Blizzard</t>
  </si>
  <si>
    <t>Drought</t>
  </si>
  <si>
    <t>Landslide</t>
  </si>
  <si>
    <t>SEVERITY</t>
  </si>
  <si>
    <t>PROBABILITY
(0-4)</t>
  </si>
  <si>
    <t>Fuel Shortage</t>
  </si>
  <si>
    <t>Fire, Internal</t>
  </si>
  <si>
    <t>Flood, Internal</t>
  </si>
  <si>
    <t>Civil Disturbance</t>
  </si>
  <si>
    <t>Hostage Situation</t>
  </si>
  <si>
    <t>Probability</t>
  </si>
  <si>
    <t>Severity</t>
  </si>
  <si>
    <t>Wild Fire</t>
  </si>
  <si>
    <t>Average Score</t>
  </si>
  <si>
    <t>Damaging Winds</t>
  </si>
  <si>
    <r>
      <rPr>
        <sz val="12"/>
        <color theme="1"/>
        <rFont val="Calibri"/>
        <family val="2"/>
        <scheme val="minor"/>
      </rPr>
      <t>Hazard Vulnerability Assessment</t>
    </r>
    <r>
      <rPr>
        <b/>
        <sz val="12"/>
        <color theme="1"/>
        <rFont val="Calibri"/>
        <family val="2"/>
        <scheme val="minor"/>
      </rPr>
      <t xml:space="preserve">
NATURAL HAZARDS</t>
    </r>
  </si>
  <si>
    <r>
      <rPr>
        <sz val="12"/>
        <color theme="1"/>
        <rFont val="Calibri"/>
        <family val="2"/>
        <scheme val="minor"/>
      </rPr>
      <t>Hazard Vulnerability Assessment</t>
    </r>
    <r>
      <rPr>
        <b/>
        <sz val="12"/>
        <color theme="1"/>
        <rFont val="Calibri"/>
        <family val="2"/>
        <scheme val="minor"/>
      </rPr>
      <t xml:space="preserve">
TECHNOLOGICAL HAZARDS</t>
    </r>
  </si>
  <si>
    <r>
      <rPr>
        <sz val="12"/>
        <color theme="1"/>
        <rFont val="Calibri"/>
        <family val="2"/>
        <scheme val="minor"/>
      </rPr>
      <t>Hazard Vulnerability Assessment</t>
    </r>
    <r>
      <rPr>
        <b/>
        <sz val="12"/>
        <color theme="1"/>
        <rFont val="Calibri"/>
        <family val="2"/>
        <scheme val="minor"/>
      </rPr>
      <t xml:space="preserve">
HUMAN HAZARDS</t>
    </r>
  </si>
  <si>
    <t>Cyber Attack</t>
  </si>
  <si>
    <t>SCORING SCALE</t>
  </si>
  <si>
    <t>Category</t>
  </si>
  <si>
    <t>Definition</t>
  </si>
  <si>
    <t>Scoring Scale</t>
  </si>
  <si>
    <t>Max Score</t>
  </si>
  <si>
    <t>Risk</t>
  </si>
  <si>
    <t>Impact</t>
  </si>
  <si>
    <t>Human Impact</t>
  </si>
  <si>
    <t>Mitigation</t>
  </si>
  <si>
    <t>Preparedness</t>
  </si>
  <si>
    <t>Internal Response</t>
  </si>
  <si>
    <t>External Response</t>
  </si>
  <si>
    <t>Status of current plans</t>
  </si>
  <si>
    <t>Frequency of drills</t>
  </si>
  <si>
    <t>Insurance</t>
  </si>
  <si>
    <t>Availability of alternate sources for critical supplies/services</t>
  </si>
  <si>
    <t>Types of supplies on hand/will they meet need?</t>
  </si>
  <si>
    <t>Volume of supplies on hand/will they meet need?</t>
  </si>
  <si>
    <t>Staff availability</t>
  </si>
  <si>
    <t>Availability of back-up systems</t>
  </si>
  <si>
    <t>Internal resources ability to withstand disasters/survivability</t>
  </si>
  <si>
    <t>Coordination with local and state agencies</t>
  </si>
  <si>
    <t>Time to marshal an on-scene response</t>
  </si>
  <si>
    <t>Coordination with proximal health care facilities</t>
  </si>
  <si>
    <t>Scope of response capability</t>
  </si>
  <si>
    <t>Coordination with treatment specific facilities</t>
  </si>
  <si>
    <t>Historical evaluation of response success</t>
  </si>
  <si>
    <t>Community resources</t>
  </si>
  <si>
    <t>Cost to replace</t>
  </si>
  <si>
    <t>Cost to set up temporary replacement</t>
  </si>
  <si>
    <t>Cost to repair</t>
  </si>
  <si>
    <t>Time to recover</t>
  </si>
  <si>
    <t>Business interruption</t>
  </si>
  <si>
    <t>Employees unable to report to work</t>
  </si>
  <si>
    <t>Customers unable to reach facility</t>
  </si>
  <si>
    <t>Company in violation of contractual agreements</t>
  </si>
  <si>
    <t>Imposition of fines and penalties or legal costs</t>
  </si>
  <si>
    <t>Interruption of critical supplies</t>
  </si>
  <si>
    <t>Interruption of product distribution</t>
  </si>
  <si>
    <t>Reputation and public image</t>
  </si>
  <si>
    <t>Financial impact/burden</t>
  </si>
  <si>
    <t>Ø</t>
  </si>
  <si>
    <t>Known Risk</t>
  </si>
  <si>
    <t>Historical Data (10 Year Time Frame)</t>
  </si>
  <si>
    <t>Loss of business</t>
  </si>
  <si>
    <t>Training and implementation status</t>
  </si>
  <si>
    <t>Coordination with Memorandums of Understanding</t>
  </si>
  <si>
    <t>Types of agreements with community agencies/drills</t>
  </si>
  <si>
    <t>Local emergency response availability</t>
  </si>
  <si>
    <t>Relative Risk</t>
  </si>
  <si>
    <t>HAZARD</t>
  </si>
  <si>
    <t>IMPACT</t>
  </si>
  <si>
    <t>MITIGATION</t>
  </si>
  <si>
    <t>Public Transportation Disruption</t>
  </si>
  <si>
    <t>Sewer Disruption</t>
  </si>
  <si>
    <t>Score</t>
  </si>
  <si>
    <t>Minor damage, recovery less than 2 weeks</t>
  </si>
  <si>
    <t>Moderate damage, recovery less than 1 month</t>
  </si>
  <si>
    <t>Severe damage, recovery less than 6 months</t>
  </si>
  <si>
    <t>Total losses likely, recovery greater than 1 year</t>
  </si>
  <si>
    <t>Disruption to non-essential services</t>
  </si>
  <si>
    <t>Disruption to non-essential services, possibility of interruption to essential services</t>
  </si>
  <si>
    <t>Termination of both non-essential and essential services</t>
  </si>
  <si>
    <t>Not applicable</t>
  </si>
  <si>
    <t>Plan(s) in place, training up to date</t>
  </si>
  <si>
    <t>Update to plan(s) &amp; training required</t>
  </si>
  <si>
    <t>Plan(s) and training in development</t>
  </si>
  <si>
    <t>No plan(s) or training in place</t>
  </si>
  <si>
    <t>Sufficient resources available</t>
  </si>
  <si>
    <t>No resources available, external response required</t>
  </si>
  <si>
    <t>Resources readily available</t>
  </si>
  <si>
    <t>No external resources available</t>
  </si>
  <si>
    <r>
      <t xml:space="preserve">Issues to consider for </t>
    </r>
    <r>
      <rPr>
        <b/>
        <sz val="11"/>
        <rFont val="Calibri"/>
        <family val="2"/>
        <scheme val="minor"/>
      </rPr>
      <t>probability</t>
    </r>
    <r>
      <rPr>
        <sz val="11"/>
        <rFont val="Calibri"/>
        <family val="2"/>
        <scheme val="minor"/>
      </rPr>
      <t xml:space="preserve"> include, but are not limited to:</t>
    </r>
  </si>
  <si>
    <r>
      <t xml:space="preserve">Issues to consider for </t>
    </r>
    <r>
      <rPr>
        <b/>
        <sz val="11"/>
        <rFont val="Calibri"/>
        <family val="2"/>
        <scheme val="minor"/>
      </rPr>
      <t>preparedness</t>
    </r>
    <r>
      <rPr>
        <sz val="11"/>
        <rFont val="Calibri"/>
        <family val="2"/>
        <scheme val="minor"/>
      </rPr>
      <t xml:space="preserve"> include, but are not limited to:</t>
    </r>
  </si>
  <si>
    <r>
      <t xml:space="preserve">Issues to consider for </t>
    </r>
    <r>
      <rPr>
        <b/>
        <sz val="11"/>
        <color theme="1"/>
        <rFont val="Calibri"/>
        <family val="2"/>
        <scheme val="minor"/>
      </rPr>
      <t>human impact</t>
    </r>
    <r>
      <rPr>
        <sz val="11"/>
        <color theme="1"/>
        <rFont val="Calibri"/>
        <family val="2"/>
        <scheme val="minor"/>
      </rPr>
      <t xml:space="preserve"> include, but are not limited to:</t>
    </r>
  </si>
  <si>
    <r>
      <t xml:space="preserve">Issues to consider for </t>
    </r>
    <r>
      <rPr>
        <b/>
        <sz val="11"/>
        <rFont val="Calibri"/>
        <family val="2"/>
        <scheme val="minor"/>
      </rPr>
      <t>internal resources</t>
    </r>
    <r>
      <rPr>
        <sz val="11"/>
        <rFont val="Calibri"/>
        <family val="2"/>
        <scheme val="minor"/>
      </rPr>
      <t xml:space="preserve"> include, but are not limited to:</t>
    </r>
  </si>
  <si>
    <r>
      <t xml:space="preserve">Issues to consider for </t>
    </r>
    <r>
      <rPr>
        <b/>
        <sz val="11"/>
        <rFont val="Calibri"/>
        <family val="2"/>
        <scheme val="minor"/>
      </rPr>
      <t>external resources</t>
    </r>
    <r>
      <rPr>
        <sz val="11"/>
        <rFont val="Calibri"/>
        <family val="2"/>
        <scheme val="minor"/>
      </rPr>
      <t xml:space="preserve"> include, but are not limited to:</t>
    </r>
  </si>
  <si>
    <r>
      <t>Probability</t>
    </r>
    <r>
      <rPr>
        <b/>
        <vertAlign val="superscript"/>
        <sz val="12"/>
        <color theme="1"/>
        <rFont val="Calibri"/>
        <family val="2"/>
        <scheme val="minor"/>
      </rPr>
      <t>1</t>
    </r>
  </si>
  <si>
    <r>
      <t xml:space="preserve">1 </t>
    </r>
    <r>
      <rPr>
        <sz val="12"/>
        <color theme="1"/>
        <rFont val="Calibri"/>
        <family val="2"/>
        <scheme val="minor"/>
      </rPr>
      <t>Historical analysis based on a ten (10) year trend</t>
    </r>
  </si>
  <si>
    <t>Cost to repair/replace based on past incidents</t>
  </si>
  <si>
    <t>Revenue lost during past incidents</t>
  </si>
  <si>
    <t>The plans, policies, and procedures implemented by the facility that will be implemented should the incident occur.</t>
  </si>
  <si>
    <t>CONSIDERATIONS FOR COMPLETING THE ANALYSIS FORMS</t>
  </si>
  <si>
    <t>PROPERTY
IMPACT</t>
  </si>
  <si>
    <t>BUSINESS
IMPACT</t>
  </si>
  <si>
    <t>Avalanche</t>
  </si>
  <si>
    <t>Dam Failure</t>
  </si>
  <si>
    <t>Earthquake</t>
  </si>
  <si>
    <t>Dust / Sand Storm</t>
  </si>
  <si>
    <t>Hurricane</t>
  </si>
  <si>
    <t>Hail Storm</t>
  </si>
  <si>
    <t>Infection Disease (SARS, Flu, etc)</t>
  </si>
  <si>
    <t>Temperature Extremes</t>
  </si>
  <si>
    <t>Volcanic Eruption</t>
  </si>
  <si>
    <t>Coastal Tsunami / Erosion</t>
  </si>
  <si>
    <t>Snow / Ice Storm</t>
  </si>
  <si>
    <t>Communications Systems Failure</t>
  </si>
  <si>
    <t>Commercial Power Failure</t>
  </si>
  <si>
    <t>EHR/Information Systems Disruption</t>
  </si>
  <si>
    <t>Hazmat Exposure, Internal</t>
  </si>
  <si>
    <t>Fire Alarm System (Detection) Failure</t>
  </si>
  <si>
    <t>Generator Failure</t>
  </si>
  <si>
    <t>HVAC Failure</t>
  </si>
  <si>
    <t>Natural Gas Failure</t>
  </si>
  <si>
    <t>Hazmat Exposure, External</t>
  </si>
  <si>
    <t>Labor Dispute/Strike</t>
  </si>
  <si>
    <t>Natural Gas Odor/Leak</t>
  </si>
  <si>
    <t>Workplace Violence</t>
  </si>
  <si>
    <t>Interruption of services</t>
  </si>
  <si>
    <t>Time, effectiveness, resources</t>
  </si>
  <si>
    <t xml:space="preserve">Water Supply Disruption (Potable) </t>
  </si>
  <si>
    <t>Vendors: Inability to deliver supplies</t>
  </si>
  <si>
    <t>Vendors: Inability to respond for repairs</t>
  </si>
  <si>
    <t>Community or Regional Terrorism (CBRN)</t>
  </si>
  <si>
    <t>Suspicious Package or Substance</t>
  </si>
  <si>
    <t>Nuclear Facility EPZ</t>
  </si>
  <si>
    <r>
      <t>Issues to consider for</t>
    </r>
    <r>
      <rPr>
        <b/>
        <sz val="11"/>
        <color theme="1"/>
        <rFont val="Calibri"/>
        <family val="2"/>
        <scheme val="minor"/>
      </rPr>
      <t xml:space="preserve"> property impact</t>
    </r>
    <r>
      <rPr>
        <sz val="11"/>
        <color theme="1"/>
        <rFont val="Calibri"/>
        <family val="2"/>
        <scheme val="minor"/>
      </rPr>
      <t xml:space="preserve"> include, but are not limited to:</t>
    </r>
  </si>
  <si>
    <r>
      <t xml:space="preserve">Issues to consider for </t>
    </r>
    <r>
      <rPr>
        <b/>
        <sz val="11"/>
        <color theme="1"/>
        <rFont val="Calibri"/>
        <family val="2"/>
        <scheme val="minor"/>
      </rPr>
      <t>business impact</t>
    </r>
    <r>
      <rPr>
        <sz val="11"/>
        <color theme="1"/>
        <rFont val="Calibri"/>
        <family val="2"/>
        <scheme val="minor"/>
      </rPr>
      <t xml:space="preserve"> include, but are not limited to:</t>
    </r>
  </si>
  <si>
    <t>Comments</t>
  </si>
  <si>
    <t>Property Impact</t>
  </si>
  <si>
    <t>Sheltering in Place (Staff, Staff Families, Pets)</t>
  </si>
  <si>
    <t>Active Shooter / Person with a Weapon</t>
  </si>
  <si>
    <t>Fire Protection System Loss (Suppression)</t>
  </si>
  <si>
    <t>Contamination of Outside Air</t>
  </si>
  <si>
    <t>Color Scale</t>
  </si>
  <si>
    <t>Natural</t>
  </si>
  <si>
    <t>Technological</t>
  </si>
  <si>
    <t>Human</t>
  </si>
  <si>
    <t>Hazard Specific Risk</t>
  </si>
  <si>
    <t>FACILITY SUMMARY OF HAZARD ANALYSIS</t>
  </si>
  <si>
    <t>OVERALL RISK TO THE FACILITY</t>
  </si>
  <si>
    <t>FACILITY</t>
  </si>
  <si>
    <t xml:space="preserve">Unlikely to occur, but possible in 10 yr period </t>
  </si>
  <si>
    <t xml:space="preserve">Likely to occur at least once in 10 yr period </t>
  </si>
  <si>
    <t xml:space="preserve">Will occur several times within 10 yr period </t>
  </si>
  <si>
    <t>Historical review of last 10 years and the likelihood that the event will occur within the next 10 years.</t>
  </si>
  <si>
    <t>Business Impact</t>
  </si>
  <si>
    <t>The loss resulting from the extent of service interruption or termination of services that may impair the facility's ability to provide care.</t>
  </si>
  <si>
    <t>The extent of damage and/or loss of infrastructure that could limit or eliminate  medical care and impact the ability to provide care and the financial cost to resume normal operations.</t>
  </si>
  <si>
    <t>The ability of the facility to coordinate resources in the event an incident occurs.</t>
  </si>
  <si>
    <t>Limited resources, mustering additional internal staff viable</t>
  </si>
  <si>
    <t xml:space="preserve">Resources available, prolonged response likely </t>
  </si>
  <si>
    <t xml:space="preserve">Limited resources available, prolonged response likely </t>
  </si>
  <si>
    <t xml:space="preserve">Will likely occur frequently in 10 yr period </t>
  </si>
  <si>
    <t>Termination of non-essential services, Interruption to essential services</t>
  </si>
  <si>
    <t xml:space="preserve">Limited resources, mustering additional internal staff not likely </t>
  </si>
  <si>
    <t xml:space="preserve">Carbon Monoxide Release (Internal) </t>
  </si>
  <si>
    <t>Low Acuity/Low Volume injuries</t>
  </si>
  <si>
    <t>Low Acuity/High Volume injuries</t>
  </si>
  <si>
    <t>High Acuity/Low Volume injuries or death</t>
  </si>
  <si>
    <t>High Acuity/High Volume injuries or death</t>
  </si>
  <si>
    <t>Not applicable/ Not needed</t>
  </si>
  <si>
    <t xml:space="preserve">No injuries or death/ Not applicable </t>
  </si>
  <si>
    <t>No property damage/ Not applicable</t>
  </si>
  <si>
    <t>No service disruption/ Not applicable</t>
  </si>
  <si>
    <t>TOP 10 HVA</t>
  </si>
  <si>
    <t>RANK</t>
  </si>
  <si>
    <t>Natural Disaters</t>
  </si>
  <si>
    <t>Technogical Disasters</t>
  </si>
  <si>
    <t>Human Events</t>
  </si>
  <si>
    <t>Unique Ranking</t>
  </si>
  <si>
    <t>External resources available to the facility to aid in incident response and recovery operations.</t>
  </si>
  <si>
    <r>
      <t>2</t>
    </r>
    <r>
      <rPr>
        <b/>
        <sz val="12"/>
        <color theme="1"/>
        <rFont val="Calibri"/>
        <family val="2"/>
        <scheme val="minor"/>
      </rPr>
      <t>Acuity</t>
    </r>
    <r>
      <rPr>
        <sz val="12"/>
        <color theme="1"/>
        <rFont val="Calibri"/>
        <family val="2"/>
        <scheme val="minor"/>
      </rPr>
      <t xml:space="preserve">: </t>
    </r>
    <r>
      <rPr>
        <i/>
        <sz val="12"/>
        <color theme="1"/>
        <rFont val="Calibri"/>
        <family val="2"/>
        <scheme val="minor"/>
      </rPr>
      <t>Low</t>
    </r>
    <r>
      <rPr>
        <sz val="12"/>
        <color theme="1"/>
        <rFont val="Calibri"/>
        <family val="2"/>
        <scheme val="minor"/>
      </rPr>
      <t xml:space="preserve">: minor injuries; </t>
    </r>
    <r>
      <rPr>
        <i/>
        <sz val="12"/>
        <color theme="1"/>
        <rFont val="Calibri"/>
        <family val="2"/>
        <scheme val="minor"/>
      </rPr>
      <t>High</t>
    </r>
    <r>
      <rPr>
        <sz val="12"/>
        <color theme="1"/>
        <rFont val="Calibri"/>
        <family val="2"/>
        <scheme val="minor"/>
      </rPr>
      <t xml:space="preserve">: moderate to severe injuries </t>
    </r>
  </si>
  <si>
    <t xml:space="preserve">Low Relative Risk </t>
  </si>
  <si>
    <t xml:space="preserve">No Relative Risk incurred </t>
  </si>
  <si>
    <t xml:space="preserve">Moderate Relative Risk </t>
  </si>
  <si>
    <t>High Relative Risk</t>
  </si>
  <si>
    <t xml:space="preserve">Highest Relative Risk </t>
  </si>
  <si>
    <t>1% to 25%</t>
  </si>
  <si>
    <t>25% to 50%</t>
  </si>
  <si>
    <t>51% to 75%</t>
  </si>
  <si>
    <t>76% to 100%</t>
  </si>
  <si>
    <t xml:space="preserve">The probability of an event occurring and the impact it will have on the facility, based on current mitigation capabilities of the facility. Relative Risk = Probablity x Severity (Impact &amp; Response) </t>
  </si>
  <si>
    <t>OVERALL RANK</t>
  </si>
  <si>
    <t>Overall</t>
  </si>
  <si>
    <t>No probability to occur/Not Applicable</t>
  </si>
  <si>
    <r>
      <rPr>
        <b/>
        <u/>
        <sz val="11"/>
        <color theme="1"/>
        <rFont val="Calibri"/>
        <family val="2"/>
        <scheme val="minor"/>
      </rPr>
      <t xml:space="preserve">Instructions for Summary Worksheet
</t>
    </r>
    <r>
      <rPr>
        <sz val="11"/>
        <color theme="1"/>
        <rFont val="Calibri"/>
        <family val="2"/>
        <scheme val="minor"/>
      </rPr>
      <t xml:space="preserve">-The data table and graphs are formatted to auto-fill as the </t>
    </r>
    <r>
      <rPr>
        <i/>
        <sz val="11"/>
        <color theme="1"/>
        <rFont val="Calibri"/>
        <family val="2"/>
        <scheme val="minor"/>
      </rPr>
      <t>Hazard Worksheets</t>
    </r>
    <r>
      <rPr>
        <sz val="11"/>
        <color theme="1"/>
        <rFont val="Calibri"/>
        <family val="2"/>
        <scheme val="minor"/>
      </rPr>
      <t xml:space="preserve">are completed
-Cell C6 will change colors automatically depending on the calculated risk
</t>
    </r>
  </si>
  <si>
    <t>Only enter 0 - 4 in white cells below, the rest auto-fills</t>
  </si>
  <si>
    <t>Hazard</t>
  </si>
  <si>
    <t>Rank</t>
  </si>
  <si>
    <t>MITIGATION PLANS FOR TOP 10 HAZARDS</t>
  </si>
  <si>
    <t>EXAMPLE</t>
  </si>
  <si>
    <t>Mitigation Plans to Consider</t>
  </si>
  <si>
    <t>Likely to occur, minimal human or property impact but business impact would be "high" due to need to export snow and restricting staff access creating a low internal response.</t>
  </si>
  <si>
    <t>Naturally occurring events cannot be avoided, however, this facility has committed action plans when theses events occur and conducts robust pre-planning prior to storm seasons and forecasted events.   As detailed in our Emergency Operactions Plan.</t>
  </si>
  <si>
    <t>• Consider plans, equipment and evaluate process for snow removal.</t>
  </si>
  <si>
    <t>• Staff training on theses plans.
• Provide transportation survey to EMS provider that shows what type of ambulances and vehicles may be needed in an evacuation.</t>
  </si>
  <si>
    <t xml:space="preserve">• </t>
  </si>
  <si>
    <t xml:space="preserve">1) Change "Facility Name" at the top of this Instruction Tab to populate your facility's name throughout.                                                                                                                                 2) Facilities using this tool shall complete each worksheet as it pertains to their organization. 
3) When completing the individual risk tabs (Natural, Technological, Human):                                                                                                                                                                                                                                                                                        - Complete all worksheets, including Natural, Technological, and Human
- If a hazard does not pertain to you (e.g., "volcanic eruption", "mass casualty") simply score the "probablity" as a zero (0)                                                                                               - Assume each event occurs at the worst possible time (e.g, during peak census, lowest staffing levels) when considering Impact and Response
4) The Facility Summary tab will automatically provide general overall relative risk by risk type (Natural,  Tech or Human).                                                                                                              5) The Top 10 Hazards tab will automatically provide the Top Ten by risk type (Natural,  Tech or Human)  and the Top Ten Overall .                                                                                                       6) These top relative risks will help to determine priorities for mitigation efforts, planning efforts and / or needed exercises or training.     </t>
  </si>
  <si>
    <t>Surge or Influx of Patients (AL/NH Residents)</t>
  </si>
  <si>
    <t>Missing Patient / Resident</t>
  </si>
  <si>
    <t>Acuity and volume of injury/death to staff, residents, &amp; visitors</t>
  </si>
  <si>
    <t>The total number of victirms and the acuity of injury and/or the potential for death to employees, residents, and visitors caused by an incident occurring.</t>
  </si>
  <si>
    <t>Bomb Threat</t>
  </si>
  <si>
    <t>Loss of Nurse/Resident Call System</t>
  </si>
  <si>
    <t>Ice Storm</t>
  </si>
  <si>
    <t>Staffing shortage</t>
  </si>
  <si>
    <t>Flooding / Flash (External)</t>
  </si>
  <si>
    <t>Flooding (Internal)</t>
  </si>
  <si>
    <t>Subsidence / Sink hole</t>
  </si>
  <si>
    <t>Once this page is completed to print it then add it to your EPP prior to changing the HVA data again.
If the HVA numbers get changed the hazards and risks on this page will reorder automatically but the comments and mitigation information will remain.</t>
  </si>
  <si>
    <t>Water / Foodborn Disease Outbreak</t>
  </si>
  <si>
    <t>Facility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</si>
</sst>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quot; &quot;\ "/>
    <numFmt numFmtId="165" formatCode="0_);\(0\)"/>
  </numFmts>
  <fonts count="55"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sz val="8"/>
      <name val="Calibri"/>
      <family val="2"/>
      <scheme val="minor"/>
    </font>
    <font>
      <b/>
      <sz val="11"/>
      <color theme="1"/>
      <name val="Calibri"/>
      <family val="2"/>
      <scheme val="minor"/>
    </font>
    <font>
      <sz val="11"/>
      <color theme="1"/>
      <name val="Calibri"/>
      <family val="2"/>
      <scheme val="minor"/>
    </font>
    <font>
      <sz val="10"/>
      <color theme="1"/>
      <name val="Calibri"/>
      <family val="2"/>
      <scheme val="minor"/>
    </font>
    <font>
      <sz val="11"/>
      <color rgb="FFFF0000"/>
      <name val="Calibri"/>
      <family val="2"/>
      <scheme val="minor"/>
    </font>
    <font>
      <b/>
      <sz val="10"/>
      <color theme="1"/>
      <name val="Calibri"/>
      <family val="2"/>
      <scheme val="minor"/>
    </font>
    <font>
      <sz val="11"/>
      <name val="Calibri"/>
      <family val="2"/>
      <scheme val="minor"/>
    </font>
    <font>
      <sz val="9"/>
      <color indexed="81"/>
      <name val="Tahoma"/>
      <family val="2"/>
    </font>
    <font>
      <b/>
      <sz val="9"/>
      <color indexed="81"/>
      <name val="Tahoma"/>
      <family val="2"/>
    </font>
    <font>
      <sz val="11"/>
      <name val="Arial"/>
      <family val="2"/>
    </font>
    <font>
      <b/>
      <sz val="12"/>
      <color theme="0"/>
      <name val="Calibri"/>
      <family val="2"/>
      <scheme val="minor"/>
    </font>
    <font>
      <sz val="12"/>
      <color theme="1"/>
      <name val="Wingdings"/>
      <charset val="2"/>
    </font>
    <font>
      <i/>
      <sz val="11"/>
      <name val="Calibri"/>
      <family val="2"/>
      <scheme val="minor"/>
    </font>
    <font>
      <b/>
      <sz val="11"/>
      <name val="Calibri"/>
      <family val="2"/>
      <scheme val="minor"/>
    </font>
    <font>
      <sz val="11"/>
      <color theme="1"/>
      <name val="Wingdings"/>
      <charset val="2"/>
    </font>
    <font>
      <sz val="11"/>
      <color theme="1"/>
      <name val="Calibri"/>
      <family val="2"/>
    </font>
    <font>
      <b/>
      <u/>
      <sz val="12"/>
      <color theme="1"/>
      <name val="Calibri"/>
      <family val="2"/>
      <scheme val="minor"/>
    </font>
    <font>
      <b/>
      <vertAlign val="superscript"/>
      <sz val="12"/>
      <color theme="1"/>
      <name val="Calibri"/>
      <family val="2"/>
      <scheme val="minor"/>
    </font>
    <font>
      <vertAlign val="superscript"/>
      <sz val="12"/>
      <color theme="1"/>
      <name val="Calibri"/>
      <family val="2"/>
      <scheme val="minor"/>
    </font>
    <font>
      <i/>
      <sz val="12"/>
      <color theme="1"/>
      <name val="Calibri"/>
      <family val="2"/>
      <scheme val="minor"/>
    </font>
    <font>
      <sz val="12"/>
      <color theme="0"/>
      <name val="Calibri"/>
      <family val="2"/>
      <scheme val="minor"/>
    </font>
    <font>
      <u/>
      <sz val="12"/>
      <color theme="10"/>
      <name val="Calibri"/>
      <family val="2"/>
      <scheme val="minor"/>
    </font>
    <font>
      <u/>
      <sz val="12"/>
      <color theme="11"/>
      <name val="Calibri"/>
      <family val="2"/>
      <scheme val="minor"/>
    </font>
    <font>
      <b/>
      <sz val="11"/>
      <color rgb="FFFF0000"/>
      <name val="Calibri"/>
      <family val="2"/>
      <scheme val="minor"/>
    </font>
    <font>
      <b/>
      <u/>
      <sz val="11"/>
      <color theme="1"/>
      <name val="Calibri"/>
      <family val="2"/>
      <scheme val="minor"/>
    </font>
    <font>
      <i/>
      <sz val="11"/>
      <color theme="1"/>
      <name val="Calibri"/>
      <family val="2"/>
      <scheme val="minor"/>
    </font>
    <font>
      <b/>
      <sz val="14"/>
      <color theme="1"/>
      <name val="Calibri"/>
      <family val="2"/>
      <scheme val="minor"/>
    </font>
    <font>
      <sz val="12"/>
      <name val="Calibri"/>
      <family val="2"/>
      <scheme val="minor"/>
    </font>
    <font>
      <sz val="11"/>
      <color theme="0"/>
      <name val="Calibri"/>
      <family val="2"/>
      <scheme val="minor"/>
    </font>
    <font>
      <sz val="8"/>
      <color theme="1"/>
      <name val="Calibri"/>
      <family val="2"/>
      <scheme val="minor"/>
    </font>
    <font>
      <i/>
      <sz val="11"/>
      <color rgb="FFFF0000"/>
      <name val="Calibri"/>
      <family val="2"/>
      <scheme val="minor"/>
    </font>
    <font>
      <sz val="14"/>
      <color theme="1"/>
      <name val="Calibri"/>
      <family val="2"/>
      <scheme val="minor"/>
    </font>
    <font>
      <b/>
      <i/>
      <sz val="10"/>
      <color theme="1"/>
      <name val="Calibri"/>
      <family val="2"/>
      <scheme val="minor"/>
    </font>
    <font>
      <i/>
      <sz val="10"/>
      <color theme="1"/>
      <name val="Calibri"/>
      <family val="2"/>
      <scheme val="minor"/>
    </font>
    <font>
      <b/>
      <i/>
      <sz val="14"/>
      <color theme="1"/>
      <name val="Calibri"/>
      <family val="2"/>
      <scheme val="minor"/>
    </font>
    <font>
      <i/>
      <sz val="12"/>
      <color rgb="FFFF0000"/>
      <name val="Calibri"/>
      <family val="2"/>
      <scheme val="minor"/>
    </font>
    <font>
      <b/>
      <sz val="11"/>
      <color theme="0"/>
      <name val="Calibri"/>
      <family val="2"/>
      <scheme val="minor"/>
    </font>
    <font>
      <b/>
      <sz val="8"/>
      <color theme="0"/>
      <name val="Calibri"/>
      <family val="2"/>
      <scheme val="minor"/>
    </font>
  </fonts>
  <fills count="30">
    <fill>
      <patternFill patternType="none"/>
    </fill>
    <fill>
      <patternFill patternType="gray125"/>
    </fill>
    <fill>
      <patternFill patternType="solid">
        <fgColor theme="5"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1"/>
        <bgColor indexed="64"/>
      </patternFill>
    </fill>
    <fill>
      <patternFill patternType="solid">
        <fgColor theme="0"/>
        <bgColor indexed="64"/>
      </patternFill>
    </fill>
    <fill>
      <patternFill patternType="solid">
        <fgColor rgb="FF000000"/>
        <bgColor indexed="64"/>
      </patternFill>
    </fill>
    <fill>
      <patternFill patternType="solid">
        <fgColor rgb="FFD9D9D9"/>
        <bgColor indexed="64"/>
      </patternFill>
    </fill>
    <fill>
      <patternFill patternType="solid">
        <fgColor rgb="FFC6D9F1"/>
        <bgColor indexed="64"/>
      </patternFill>
    </fill>
    <fill>
      <patternFill patternType="solid">
        <fgColor rgb="FFCCC0D9"/>
        <bgColor indexed="64"/>
      </patternFill>
    </fill>
    <fill>
      <patternFill patternType="solid">
        <fgColor rgb="FFFBD4B4"/>
        <bgColor indexed="64"/>
      </patternFill>
    </fill>
    <fill>
      <patternFill patternType="solid">
        <fgColor rgb="FFFDE9D9"/>
        <bgColor indexed="64"/>
      </patternFill>
    </fill>
    <fill>
      <patternFill patternType="solid">
        <fgColor rgb="FFD6E3BC"/>
        <bgColor indexed="64"/>
      </patternFill>
    </fill>
    <fill>
      <patternFill patternType="solid">
        <fgColor rgb="FFEAF1DD"/>
        <bgColor indexed="64"/>
      </patternFill>
    </fill>
    <fill>
      <patternFill patternType="solid">
        <fgColor indexed="9"/>
        <bgColor indexed="64"/>
      </patternFill>
    </fill>
    <fill>
      <patternFill patternType="solid">
        <fgColor theme="2"/>
        <bgColor indexed="64"/>
      </patternFill>
    </fill>
    <fill>
      <patternFill patternType="solid">
        <fgColor rgb="FF00B050"/>
        <bgColor indexed="64"/>
      </patternFill>
    </fill>
    <fill>
      <patternFill patternType="solid">
        <fgColor rgb="FFD1FF3F"/>
        <bgColor indexed="64"/>
      </patternFill>
    </fill>
    <fill>
      <patternFill patternType="solid">
        <fgColor rgb="FFFF3300"/>
        <bgColor indexed="64"/>
      </patternFill>
    </fill>
    <fill>
      <patternFill patternType="solid">
        <fgColor rgb="FF216A8B"/>
        <bgColor indexed="64"/>
      </patternFill>
    </fill>
    <fill>
      <patternFill patternType="solid">
        <fgColor theme="6" tint="0.79998168889431442"/>
        <bgColor indexed="64"/>
      </patternFill>
    </fill>
    <fill>
      <patternFill patternType="solid">
        <fgColor theme="0" tint="-0.34998626667073579"/>
        <bgColor indexed="64"/>
      </patternFill>
    </fill>
    <fill>
      <patternFill patternType="solid">
        <fgColor theme="7" tint="0.59996337778862885"/>
        <bgColor indexed="64"/>
      </patternFill>
    </fill>
  </fills>
  <borders count="57">
    <border>
      <left/>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right style="thin">
        <color auto="1"/>
      </right>
      <top style="thin">
        <color auto="1"/>
      </top>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double">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thin">
        <color auto="1"/>
      </right>
      <top style="medium">
        <color auto="1"/>
      </top>
      <bottom/>
      <diagonal/>
    </border>
    <border>
      <left style="medium">
        <color auto="1"/>
      </left>
      <right style="thin">
        <color auto="1"/>
      </right>
      <top/>
      <bottom/>
      <diagonal/>
    </border>
    <border>
      <left/>
      <right style="medium">
        <color auto="1"/>
      </right>
      <top style="medium">
        <color auto="1"/>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thin">
        <color auto="1"/>
      </top>
      <bottom/>
      <diagonal/>
    </border>
    <border>
      <left style="medium">
        <color auto="1"/>
      </left>
      <right/>
      <top style="medium">
        <color auto="1"/>
      </top>
      <bottom/>
      <diagonal/>
    </border>
    <border>
      <left/>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thin">
        <color auto="1"/>
      </left>
      <right/>
      <top style="medium">
        <color auto="1"/>
      </top>
      <bottom/>
      <diagonal/>
    </border>
    <border>
      <left style="thin">
        <color auto="1"/>
      </left>
      <right style="thin">
        <color auto="1"/>
      </right>
      <top style="thin">
        <color auto="1"/>
      </top>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s>
  <cellStyleXfs count="5">
    <xf numFmtId="0" fontId="0" fillId="0" borderId="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cellStyleXfs>
  <cellXfs count="383">
    <xf numFmtId="0" fontId="0" fillId="0" borderId="0" xfId="0"/>
    <xf numFmtId="0" fontId="19" fillId="0" borderId="0" xfId="0" applyFont="1"/>
    <xf numFmtId="0" fontId="20" fillId="3" borderId="1"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19" fillId="0" borderId="0" xfId="0" applyFont="1" applyBorder="1"/>
    <xf numFmtId="0" fontId="19" fillId="0" borderId="0" xfId="0" applyFont="1" applyBorder="1" applyAlignment="1">
      <alignment horizontal="left"/>
    </xf>
    <xf numFmtId="0" fontId="19" fillId="0" borderId="0" xfId="0" applyFont="1" applyBorder="1" applyAlignment="1">
      <alignment horizontal="center"/>
    </xf>
    <xf numFmtId="0" fontId="18" fillId="0" borderId="0" xfId="0" applyFont="1" applyBorder="1" applyAlignment="1">
      <alignment horizontal="center"/>
    </xf>
    <xf numFmtId="2" fontId="16" fillId="7" borderId="17" xfId="0" applyNumberFormat="1" applyFont="1" applyFill="1" applyBorder="1" applyAlignment="1">
      <alignment horizontal="center" vertical="center"/>
    </xf>
    <xf numFmtId="0" fontId="21" fillId="0" borderId="0" xfId="0" applyFont="1" applyFill="1" applyBorder="1"/>
    <xf numFmtId="0" fontId="22" fillId="2" borderId="3" xfId="0" applyFont="1" applyFill="1" applyBorder="1" applyAlignment="1">
      <alignment horizontal="center" wrapText="1"/>
    </xf>
    <xf numFmtId="0" fontId="22" fillId="3" borderId="1" xfId="0" applyFont="1" applyFill="1" applyBorder="1" applyAlignment="1">
      <alignment horizontal="center" wrapText="1"/>
    </xf>
    <xf numFmtId="0" fontId="22" fillId="3" borderId="2" xfId="0" applyFont="1" applyFill="1" applyBorder="1" applyAlignment="1">
      <alignment horizontal="center" wrapText="1"/>
    </xf>
    <xf numFmtId="0" fontId="16" fillId="10" borderId="14" xfId="0" applyFont="1" applyFill="1" applyBorder="1" applyAlignment="1">
      <alignment horizontal="center" vertical="center"/>
    </xf>
    <xf numFmtId="0" fontId="16" fillId="10" borderId="15" xfId="0" applyFont="1" applyFill="1" applyBorder="1" applyAlignment="1">
      <alignment horizontal="center" vertical="center"/>
    </xf>
    <xf numFmtId="0" fontId="16" fillId="10" borderId="7" xfId="0" applyFont="1" applyFill="1" applyBorder="1" applyAlignment="1">
      <alignment horizontal="center" vertical="center"/>
    </xf>
    <xf numFmtId="2" fontId="16" fillId="7" borderId="23" xfId="0" applyNumberFormat="1" applyFont="1" applyFill="1" applyBorder="1" applyAlignment="1">
      <alignment horizontal="center" vertical="center"/>
    </xf>
    <xf numFmtId="2" fontId="16" fillId="7" borderId="18" xfId="0" applyNumberFormat="1" applyFont="1" applyFill="1" applyBorder="1" applyAlignment="1">
      <alignment horizontal="center" vertical="center"/>
    </xf>
    <xf numFmtId="0" fontId="26" fillId="21" borderId="0" xfId="0" applyFont="1" applyFill="1" applyBorder="1"/>
    <xf numFmtId="0" fontId="16" fillId="14" borderId="32" xfId="0" applyFont="1" applyFill="1" applyBorder="1" applyAlignment="1">
      <alignment horizontal="center" vertical="top" wrapText="1"/>
    </xf>
    <xf numFmtId="0" fontId="33" fillId="0" borderId="33" xfId="0" applyFont="1" applyFill="1" applyBorder="1" applyAlignment="1">
      <alignment horizontal="center" vertical="center" wrapText="1"/>
    </xf>
    <xf numFmtId="0" fontId="0" fillId="0" borderId="8" xfId="0" applyFont="1" applyBorder="1" applyAlignment="1">
      <alignment vertical="center" wrapText="1"/>
    </xf>
    <xf numFmtId="0" fontId="33" fillId="0" borderId="13" xfId="0" applyFont="1" applyFill="1" applyBorder="1" applyAlignment="1">
      <alignment horizontal="center" vertical="center" wrapText="1"/>
    </xf>
    <xf numFmtId="0" fontId="0" fillId="0" borderId="2" xfId="0" applyFont="1" applyBorder="1" applyAlignment="1">
      <alignment vertical="center" wrapText="1"/>
    </xf>
    <xf numFmtId="0" fontId="33" fillId="0" borderId="34" xfId="0" applyFont="1" applyFill="1" applyBorder="1" applyAlignment="1">
      <alignment horizontal="center" vertical="center" wrapText="1"/>
    </xf>
    <xf numFmtId="0" fontId="0" fillId="0" borderId="5" xfId="0" applyFont="1" applyBorder="1" applyAlignment="1">
      <alignment vertical="center" wrapText="1"/>
    </xf>
    <xf numFmtId="0" fontId="33" fillId="0" borderId="29" xfId="0" applyFont="1" applyFill="1" applyBorder="1" applyAlignment="1">
      <alignment horizontal="center" vertical="center" wrapText="1"/>
    </xf>
    <xf numFmtId="0" fontId="0" fillId="0" borderId="46" xfId="0" applyFont="1" applyBorder="1"/>
    <xf numFmtId="0" fontId="0" fillId="0" borderId="21" xfId="0" applyFont="1" applyBorder="1"/>
    <xf numFmtId="0" fontId="33" fillId="0" borderId="30" xfId="0" applyFont="1" applyFill="1" applyBorder="1" applyAlignment="1">
      <alignment horizontal="center" vertical="center" wrapText="1"/>
    </xf>
    <xf numFmtId="0" fontId="0" fillId="0" borderId="47" xfId="0" applyFont="1" applyBorder="1"/>
    <xf numFmtId="0" fontId="0" fillId="0" borderId="12" xfId="0" applyFont="1" applyBorder="1"/>
    <xf numFmtId="0" fontId="0" fillId="0" borderId="2" xfId="0" applyFont="1" applyBorder="1"/>
    <xf numFmtId="0" fontId="0" fillId="0" borderId="31" xfId="0" applyFont="1" applyBorder="1"/>
    <xf numFmtId="0" fontId="33" fillId="0" borderId="29" xfId="0" applyFont="1" applyFill="1" applyBorder="1" applyAlignment="1">
      <alignment horizontal="center" vertical="top" wrapText="1"/>
    </xf>
    <xf numFmtId="0" fontId="33" fillId="0" borderId="13" xfId="0" applyFont="1" applyFill="1" applyBorder="1" applyAlignment="1">
      <alignment horizontal="center" vertical="top" wrapText="1"/>
    </xf>
    <xf numFmtId="0" fontId="33" fillId="0" borderId="30" xfId="0" applyFont="1" applyFill="1" applyBorder="1" applyAlignment="1">
      <alignment horizontal="center" vertical="top" wrapText="1"/>
    </xf>
    <xf numFmtId="0" fontId="35" fillId="12" borderId="49" xfId="0" applyFont="1" applyFill="1" applyBorder="1"/>
    <xf numFmtId="0" fontId="0" fillId="12" borderId="50" xfId="0" applyFont="1" applyFill="1" applyBorder="1"/>
    <xf numFmtId="0" fontId="0" fillId="12" borderId="43" xfId="0" applyFont="1" applyFill="1" applyBorder="1"/>
    <xf numFmtId="0" fontId="35" fillId="12" borderId="37" xfId="0" applyFont="1" applyFill="1" applyBorder="1"/>
    <xf numFmtId="0" fontId="0" fillId="12" borderId="17" xfId="0" applyFont="1" applyFill="1" applyBorder="1"/>
    <xf numFmtId="0" fontId="0" fillId="12" borderId="38" xfId="0" applyFont="1" applyFill="1" applyBorder="1"/>
    <xf numFmtId="0" fontId="22" fillId="2" borderId="21" xfId="0" applyFont="1" applyFill="1" applyBorder="1" applyAlignment="1">
      <alignment horizontal="center" vertical="center" wrapText="1"/>
    </xf>
    <xf numFmtId="0" fontId="20" fillId="2" borderId="21" xfId="0" applyFont="1" applyFill="1" applyBorder="1" applyAlignment="1">
      <alignment horizontal="center" vertical="center" wrapText="1"/>
    </xf>
    <xf numFmtId="0" fontId="22" fillId="2" borderId="21" xfId="0" applyFont="1" applyFill="1" applyBorder="1" applyAlignment="1">
      <alignment horizontal="center" wrapText="1"/>
    </xf>
    <xf numFmtId="0" fontId="18" fillId="6" borderId="53" xfId="0" applyFont="1" applyFill="1" applyBorder="1"/>
    <xf numFmtId="0" fontId="18" fillId="0" borderId="0" xfId="0" applyFont="1" applyFill="1" applyBorder="1" applyAlignment="1"/>
    <xf numFmtId="0" fontId="40" fillId="0" borderId="0" xfId="0" applyFont="1" applyFill="1" applyBorder="1" applyAlignment="1"/>
    <xf numFmtId="0" fontId="10" fillId="0" borderId="0" xfId="0" applyFont="1"/>
    <xf numFmtId="0" fontId="10" fillId="0" borderId="0" xfId="0" applyFont="1" applyFill="1" applyBorder="1" applyAlignment="1">
      <alignment vertical="top" wrapText="1"/>
    </xf>
    <xf numFmtId="0" fontId="41" fillId="0" borderId="0" xfId="0" applyFont="1" applyBorder="1" applyAlignment="1">
      <alignment vertical="top" wrapText="1"/>
    </xf>
    <xf numFmtId="0" fontId="10" fillId="0" borderId="0" xfId="0" applyFont="1" applyFill="1"/>
    <xf numFmtId="2" fontId="16" fillId="0" borderId="24" xfId="0" applyNumberFormat="1" applyFont="1" applyFill="1" applyBorder="1" applyAlignment="1">
      <alignment horizontal="center" vertical="top" wrapText="1"/>
    </xf>
    <xf numFmtId="0" fontId="10" fillId="12" borderId="0" xfId="0" applyFont="1" applyFill="1" applyBorder="1" applyAlignment="1">
      <alignment vertical="top" wrapText="1"/>
    </xf>
    <xf numFmtId="0" fontId="10" fillId="12" borderId="24" xfId="0" applyFont="1" applyFill="1" applyBorder="1" applyAlignment="1">
      <alignment vertical="top" wrapText="1"/>
    </xf>
    <xf numFmtId="0" fontId="10" fillId="12" borderId="14" xfId="0" applyFont="1" applyFill="1" applyBorder="1"/>
    <xf numFmtId="0" fontId="18" fillId="12" borderId="15" xfId="0" applyFont="1" applyFill="1" applyBorder="1" applyAlignment="1">
      <alignment horizontal="center"/>
    </xf>
    <xf numFmtId="0" fontId="18" fillId="6" borderId="55" xfId="0" applyFont="1" applyFill="1" applyBorder="1" applyAlignment="1">
      <alignment horizontal="center"/>
    </xf>
    <xf numFmtId="0" fontId="10" fillId="23" borderId="1" xfId="0" applyFont="1" applyFill="1" applyBorder="1"/>
    <xf numFmtId="0" fontId="18" fillId="12" borderId="23" xfId="0" applyFont="1" applyFill="1" applyBorder="1"/>
    <xf numFmtId="2" fontId="10" fillId="12" borderId="0" xfId="0" applyNumberFormat="1" applyFont="1" applyFill="1" applyBorder="1" applyAlignment="1">
      <alignment horizontal="center"/>
    </xf>
    <xf numFmtId="2" fontId="18" fillId="6" borderId="20" xfId="0" applyNumberFormat="1" applyFont="1" applyFill="1" applyBorder="1" applyAlignment="1">
      <alignment horizontal="center"/>
    </xf>
    <xf numFmtId="0" fontId="10" fillId="24" borderId="1" xfId="0" applyFont="1" applyFill="1" applyBorder="1"/>
    <xf numFmtId="0" fontId="10" fillId="4" borderId="1" xfId="0" applyFont="1" applyFill="1" applyBorder="1"/>
    <xf numFmtId="0" fontId="18" fillId="6" borderId="21" xfId="0" applyFont="1" applyFill="1" applyBorder="1"/>
    <xf numFmtId="2" fontId="18" fillId="6" borderId="22" xfId="0" applyNumberFormat="1" applyFont="1" applyFill="1" applyBorder="1" applyAlignment="1">
      <alignment horizontal="center"/>
    </xf>
    <xf numFmtId="2" fontId="18" fillId="6" borderId="1" xfId="0" applyNumberFormat="1" applyFont="1" applyFill="1" applyBorder="1" applyAlignment="1">
      <alignment horizontal="center"/>
    </xf>
    <xf numFmtId="0" fontId="10" fillId="25" borderId="1" xfId="0" applyFont="1" applyFill="1" applyBorder="1"/>
    <xf numFmtId="0" fontId="44" fillId="21" borderId="2" xfId="0" applyFont="1" applyFill="1" applyBorder="1"/>
    <xf numFmtId="1" fontId="19" fillId="0" borderId="0" xfId="0" applyNumberFormat="1" applyFont="1"/>
    <xf numFmtId="1" fontId="8" fillId="0" borderId="0" xfId="0" applyNumberFormat="1" applyFont="1"/>
    <xf numFmtId="0" fontId="19" fillId="0" borderId="0" xfId="0" applyFont="1" applyFill="1"/>
    <xf numFmtId="164" fontId="46" fillId="0" borderId="0" xfId="0" applyNumberFormat="1" applyFont="1"/>
    <xf numFmtId="165" fontId="46" fillId="0" borderId="0" xfId="0" applyNumberFormat="1" applyFont="1"/>
    <xf numFmtId="2" fontId="18" fillId="5" borderId="4" xfId="0" applyNumberFormat="1" applyFont="1" applyFill="1" applyBorder="1" applyAlignment="1">
      <alignment horizontal="center"/>
    </xf>
    <xf numFmtId="164" fontId="18" fillId="4" borderId="4" xfId="0" applyNumberFormat="1" applyFont="1" applyFill="1" applyBorder="1" applyAlignment="1">
      <alignment horizontal="center"/>
    </xf>
    <xf numFmtId="0" fontId="45" fillId="0" borderId="0" xfId="0" applyFont="1"/>
    <xf numFmtId="164" fontId="46" fillId="0" borderId="0" xfId="0" applyNumberFormat="1" applyFont="1" applyAlignment="1">
      <alignment horizontal="right"/>
    </xf>
    <xf numFmtId="164" fontId="16" fillId="0" borderId="0" xfId="0" applyNumberFormat="1" applyFont="1" applyBorder="1" applyAlignment="1">
      <alignment horizontal="right" vertical="center"/>
    </xf>
    <xf numFmtId="164" fontId="46" fillId="0" borderId="0" xfId="0" applyNumberFormat="1" applyFont="1" applyBorder="1" applyAlignment="1">
      <alignment horizontal="right"/>
    </xf>
    <xf numFmtId="164" fontId="16" fillId="0" borderId="56" xfId="0" applyNumberFormat="1" applyFont="1" applyBorder="1" applyAlignment="1">
      <alignment horizontal="right" vertical="center"/>
    </xf>
    <xf numFmtId="0" fontId="43" fillId="0" borderId="0" xfId="0" applyFont="1" applyAlignment="1">
      <alignment horizontal="center"/>
    </xf>
    <xf numFmtId="164" fontId="18" fillId="4" borderId="3" xfId="0" applyNumberFormat="1" applyFont="1" applyFill="1" applyBorder="1" applyAlignment="1">
      <alignment horizontal="center"/>
    </xf>
    <xf numFmtId="0" fontId="47" fillId="0" borderId="26" xfId="0" applyFont="1" applyFill="1" applyBorder="1" applyAlignment="1"/>
    <xf numFmtId="0" fontId="0" fillId="0" borderId="0" xfId="0" applyProtection="1"/>
    <xf numFmtId="0" fontId="15" fillId="12" borderId="15" xfId="0" applyFont="1" applyFill="1" applyBorder="1" applyProtection="1"/>
    <xf numFmtId="0" fontId="31" fillId="12" borderId="23" xfId="0" applyFont="1" applyFill="1" applyBorder="1" applyAlignment="1" applyProtection="1">
      <alignment horizontal="right"/>
    </xf>
    <xf numFmtId="0" fontId="15" fillId="12" borderId="0" xfId="0" applyFont="1" applyFill="1" applyBorder="1" applyProtection="1"/>
    <xf numFmtId="0" fontId="31" fillId="12" borderId="0" xfId="0" applyFont="1" applyFill="1" applyBorder="1" applyAlignment="1" applyProtection="1">
      <alignment horizontal="right"/>
    </xf>
    <xf numFmtId="0" fontId="15" fillId="12" borderId="23" xfId="0" applyFont="1" applyFill="1" applyBorder="1" applyProtection="1"/>
    <xf numFmtId="0" fontId="15" fillId="12" borderId="0" xfId="0" applyFont="1" applyFill="1" applyBorder="1" applyAlignment="1" applyProtection="1"/>
    <xf numFmtId="0" fontId="15" fillId="12" borderId="24" xfId="0" applyFont="1" applyFill="1" applyBorder="1" applyProtection="1"/>
    <xf numFmtId="0" fontId="12" fillId="12" borderId="23" xfId="0" applyFont="1" applyFill="1" applyBorder="1" applyAlignment="1" applyProtection="1">
      <alignment horizontal="left"/>
    </xf>
    <xf numFmtId="0" fontId="15" fillId="12" borderId="0" xfId="0" applyFont="1" applyFill="1" applyBorder="1" applyAlignment="1" applyProtection="1">
      <alignment horizontal="left"/>
    </xf>
    <xf numFmtId="0" fontId="23" fillId="12" borderId="0" xfId="0" applyFont="1" applyFill="1" applyBorder="1" applyProtection="1"/>
    <xf numFmtId="0" fontId="15" fillId="12" borderId="24" xfId="0" applyFont="1" applyFill="1" applyBorder="1" applyAlignment="1" applyProtection="1">
      <alignment horizontal="left"/>
    </xf>
    <xf numFmtId="0" fontId="14" fillId="12" borderId="0" xfId="0" applyFont="1" applyFill="1" applyBorder="1" applyAlignment="1" applyProtection="1">
      <alignment horizontal="left"/>
    </xf>
    <xf numFmtId="0" fontId="0" fillId="12" borderId="0" xfId="0" applyFill="1" applyProtection="1"/>
    <xf numFmtId="0" fontId="0" fillId="12" borderId="25" xfId="0" applyFill="1" applyBorder="1" applyProtection="1"/>
    <xf numFmtId="0" fontId="0" fillId="12" borderId="26" xfId="0" applyFill="1" applyBorder="1" applyProtection="1"/>
    <xf numFmtId="0" fontId="15" fillId="12" borderId="26" xfId="0" applyFont="1" applyFill="1" applyBorder="1" applyProtection="1"/>
    <xf numFmtId="0" fontId="15" fillId="12" borderId="10" xfId="0" applyFont="1" applyFill="1" applyBorder="1" applyProtection="1"/>
    <xf numFmtId="0" fontId="28" fillId="0" borderId="0" xfId="0" applyFont="1" applyAlignment="1" applyProtection="1">
      <alignment horizontal="right"/>
    </xf>
    <xf numFmtId="0" fontId="0" fillId="0" borderId="0" xfId="0" applyFill="1" applyBorder="1" applyProtection="1"/>
    <xf numFmtId="0" fontId="26" fillId="0" borderId="0" xfId="0" applyFont="1" applyFill="1" applyBorder="1" applyProtection="1"/>
    <xf numFmtId="0" fontId="0" fillId="0" borderId="0" xfId="0" applyFill="1" applyProtection="1"/>
    <xf numFmtId="0" fontId="19" fillId="0" borderId="28" xfId="0" applyFont="1" applyBorder="1" applyAlignment="1" applyProtection="1">
      <alignment horizontal="center"/>
      <protection locked="0"/>
    </xf>
    <xf numFmtId="0" fontId="19" fillId="0" borderId="3" xfId="0" applyFont="1" applyBorder="1" applyAlignment="1" applyProtection="1">
      <alignment horizontal="center"/>
      <protection locked="0"/>
    </xf>
    <xf numFmtId="0" fontId="19" fillId="0" borderId="1" xfId="0" applyFont="1" applyBorder="1" applyAlignment="1" applyProtection="1">
      <alignment horizontal="center"/>
      <protection locked="0"/>
    </xf>
    <xf numFmtId="0" fontId="19" fillId="0" borderId="2" xfId="0" applyFont="1" applyBorder="1" applyAlignment="1" applyProtection="1">
      <alignment horizontal="center"/>
      <protection locked="0"/>
    </xf>
    <xf numFmtId="0" fontId="29" fillId="7" borderId="5" xfId="0" applyFont="1" applyFill="1" applyBorder="1" applyProtection="1">
      <protection locked="0"/>
    </xf>
    <xf numFmtId="0" fontId="29" fillId="7" borderId="2" xfId="0" applyFont="1" applyFill="1" applyBorder="1" applyProtection="1">
      <protection locked="0"/>
    </xf>
    <xf numFmtId="0" fontId="19" fillId="7" borderId="1" xfId="0" applyFont="1" applyFill="1" applyBorder="1" applyProtection="1">
      <protection locked="0"/>
    </xf>
    <xf numFmtId="0" fontId="19" fillId="0" borderId="4"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6" xfId="0" applyFont="1" applyBorder="1" applyAlignment="1" applyProtection="1">
      <alignment horizontal="center"/>
      <protection locked="0"/>
    </xf>
    <xf numFmtId="0" fontId="19" fillId="0" borderId="7" xfId="0" applyFont="1" applyBorder="1" applyAlignment="1" applyProtection="1">
      <alignment horizontal="center"/>
      <protection locked="0"/>
    </xf>
    <xf numFmtId="0" fontId="19" fillId="22" borderId="1" xfId="0" applyFont="1" applyFill="1" applyBorder="1" applyProtection="1">
      <protection locked="0"/>
    </xf>
    <xf numFmtId="164" fontId="18" fillId="4" borderId="3" xfId="0" applyNumberFormat="1" applyFont="1" applyFill="1" applyBorder="1" applyAlignment="1" applyProtection="1">
      <alignment horizontal="center"/>
    </xf>
    <xf numFmtId="9" fontId="18" fillId="4" borderId="10" xfId="0" applyNumberFormat="1" applyFont="1" applyFill="1" applyBorder="1" applyAlignment="1" applyProtection="1">
      <alignment horizontal="center"/>
    </xf>
    <xf numFmtId="0" fontId="19" fillId="0" borderId="0" xfId="0" applyFont="1" applyProtection="1"/>
    <xf numFmtId="1" fontId="19" fillId="0" borderId="0" xfId="0" applyNumberFormat="1" applyFont="1" applyProtection="1"/>
    <xf numFmtId="0" fontId="45" fillId="0" borderId="0" xfId="0" applyFont="1" applyProtection="1"/>
    <xf numFmtId="0" fontId="16" fillId="10" borderId="14" xfId="0" applyFont="1" applyFill="1" applyBorder="1" applyAlignment="1" applyProtection="1">
      <alignment horizontal="center" vertical="center"/>
    </xf>
    <xf numFmtId="0" fontId="16" fillId="10" borderId="15" xfId="0" applyFont="1" applyFill="1" applyBorder="1" applyAlignment="1" applyProtection="1">
      <alignment horizontal="center" vertical="center"/>
    </xf>
    <xf numFmtId="0" fontId="16" fillId="10" borderId="7" xfId="0" applyFont="1" applyFill="1" applyBorder="1" applyAlignment="1" applyProtection="1">
      <alignment horizontal="center" vertical="center"/>
    </xf>
    <xf numFmtId="0" fontId="19" fillId="0" borderId="0" xfId="0" applyFont="1" applyAlignment="1" applyProtection="1"/>
    <xf numFmtId="2" fontId="16" fillId="7" borderId="23" xfId="0" applyNumberFormat="1" applyFont="1" applyFill="1" applyBorder="1" applyAlignment="1" applyProtection="1">
      <alignment horizontal="center" vertical="center"/>
    </xf>
    <xf numFmtId="2" fontId="16" fillId="7" borderId="17" xfId="0" applyNumberFormat="1" applyFont="1" applyFill="1" applyBorder="1" applyAlignment="1" applyProtection="1">
      <alignment horizontal="center" vertical="center"/>
    </xf>
    <xf numFmtId="2" fontId="16" fillId="7" borderId="18" xfId="0" applyNumberFormat="1" applyFont="1" applyFill="1" applyBorder="1" applyAlignment="1" applyProtection="1">
      <alignment horizontal="center" vertical="center"/>
    </xf>
    <xf numFmtId="1" fontId="8" fillId="0" borderId="0" xfId="0" applyNumberFormat="1" applyFont="1" applyProtection="1"/>
    <xf numFmtId="0" fontId="7" fillId="0" borderId="0" xfId="0" applyFont="1" applyProtection="1"/>
    <xf numFmtId="0" fontId="22" fillId="2" borderId="3" xfId="0" applyFont="1" applyFill="1" applyBorder="1" applyAlignment="1" applyProtection="1">
      <alignment horizontal="center" wrapText="1"/>
    </xf>
    <xf numFmtId="0" fontId="22" fillId="2" borderId="21" xfId="0" applyFont="1" applyFill="1" applyBorder="1" applyAlignment="1" applyProtection="1">
      <alignment horizontal="center" vertical="center" wrapText="1"/>
    </xf>
    <xf numFmtId="0" fontId="22" fillId="2" borderId="21" xfId="0" applyFont="1" applyFill="1" applyBorder="1" applyAlignment="1" applyProtection="1">
      <alignment horizontal="center" wrapText="1"/>
    </xf>
    <xf numFmtId="0" fontId="22" fillId="3" borderId="1" xfId="0" applyFont="1" applyFill="1" applyBorder="1" applyAlignment="1" applyProtection="1">
      <alignment horizontal="center" wrapText="1"/>
    </xf>
    <xf numFmtId="0" fontId="22" fillId="3" borderId="2" xfId="0" applyFont="1" applyFill="1" applyBorder="1" applyAlignment="1" applyProtection="1">
      <alignment horizontal="center" wrapText="1"/>
    </xf>
    <xf numFmtId="0" fontId="20" fillId="2" borderId="3" xfId="0" applyFont="1" applyFill="1" applyBorder="1" applyAlignment="1" applyProtection="1">
      <alignment horizontal="center" vertical="center" wrapText="1"/>
    </xf>
    <xf numFmtId="0" fontId="20" fillId="2" borderId="21" xfId="0" applyFont="1" applyFill="1" applyBorder="1" applyAlignment="1" applyProtection="1">
      <alignment horizontal="center" vertical="center" wrapText="1"/>
    </xf>
    <xf numFmtId="0" fontId="20" fillId="3" borderId="1" xfId="0" applyFont="1" applyFill="1" applyBorder="1" applyAlignment="1" applyProtection="1">
      <alignment horizontal="center" vertical="center" wrapText="1"/>
    </xf>
    <xf numFmtId="0" fontId="20" fillId="3" borderId="2" xfId="0" applyFont="1" applyFill="1" applyBorder="1" applyAlignment="1" applyProtection="1">
      <alignment horizontal="center" vertical="center" wrapText="1"/>
    </xf>
    <xf numFmtId="0" fontId="19" fillId="0" borderId="0" xfId="0" applyFont="1" applyFill="1" applyProtection="1"/>
    <xf numFmtId="0" fontId="18" fillId="6" borderId="8" xfId="0" applyFont="1" applyFill="1" applyBorder="1" applyProtection="1"/>
    <xf numFmtId="2" fontId="18" fillId="5" borderId="4" xfId="0" applyNumberFormat="1" applyFont="1" applyFill="1" applyBorder="1" applyAlignment="1" applyProtection="1">
      <alignment horizontal="center"/>
    </xf>
    <xf numFmtId="2" fontId="18" fillId="5" borderId="13" xfId="0" applyNumberFormat="1" applyFont="1" applyFill="1" applyBorder="1" applyAlignment="1" applyProtection="1">
      <alignment horizontal="center"/>
    </xf>
    <xf numFmtId="0" fontId="21" fillId="0" borderId="0" xfId="0" applyFont="1" applyFill="1" applyBorder="1" applyProtection="1"/>
    <xf numFmtId="0" fontId="19" fillId="0" borderId="0" xfId="0" applyFont="1" applyBorder="1" applyAlignment="1" applyProtection="1">
      <alignment horizontal="left"/>
    </xf>
    <xf numFmtId="0" fontId="19" fillId="0" borderId="0" xfId="0" applyFont="1" applyBorder="1" applyProtection="1"/>
    <xf numFmtId="0" fontId="18" fillId="0" borderId="0" xfId="0" applyFont="1" applyBorder="1" applyAlignment="1" applyProtection="1">
      <alignment horizontal="center"/>
    </xf>
    <xf numFmtId="0" fontId="19" fillId="0" borderId="0" xfId="0" applyFont="1" applyBorder="1" applyAlignment="1" applyProtection="1">
      <alignment horizontal="center"/>
    </xf>
    <xf numFmtId="164" fontId="43" fillId="11" borderId="0" xfId="0" applyNumberFormat="1" applyFont="1" applyFill="1" applyAlignment="1">
      <alignment horizontal="center"/>
    </xf>
    <xf numFmtId="164" fontId="43" fillId="11" borderId="0" xfId="0" applyNumberFormat="1" applyFont="1" applyFill="1" applyAlignment="1">
      <alignment horizontal="right"/>
    </xf>
    <xf numFmtId="164" fontId="43" fillId="0" borderId="0" xfId="0" applyNumberFormat="1" applyFont="1" applyFill="1" applyAlignment="1">
      <alignment horizontal="right"/>
    </xf>
    <xf numFmtId="0" fontId="16" fillId="0" borderId="0" xfId="0" applyFont="1" applyAlignment="1">
      <alignment horizontal="center" vertical="center"/>
    </xf>
    <xf numFmtId="0" fontId="0" fillId="0" borderId="0" xfId="0" applyFont="1"/>
    <xf numFmtId="0" fontId="16" fillId="28" borderId="1" xfId="0" applyFont="1" applyFill="1" applyBorder="1" applyAlignment="1">
      <alignment horizontal="center" vertical="center"/>
    </xf>
    <xf numFmtId="0" fontId="16" fillId="28" borderId="1" xfId="0" applyFont="1" applyFill="1" applyBorder="1" applyAlignment="1">
      <alignment horizontal="left" vertical="center"/>
    </xf>
    <xf numFmtId="0" fontId="0" fillId="0" borderId="1" xfId="0" applyBorder="1" applyAlignment="1" applyProtection="1">
      <alignment horizontal="left" vertical="top" wrapText="1"/>
      <protection locked="0"/>
    </xf>
    <xf numFmtId="0" fontId="5" fillId="0" borderId="4" xfId="0" applyFont="1" applyBorder="1" applyAlignment="1" applyProtection="1">
      <alignment horizontal="center"/>
      <protection locked="0"/>
    </xf>
    <xf numFmtId="0" fontId="5" fillId="0" borderId="13" xfId="0" applyFont="1" applyBorder="1" applyAlignment="1" applyProtection="1">
      <alignment horizontal="center"/>
      <protection locked="0"/>
    </xf>
    <xf numFmtId="0" fontId="5" fillId="0" borderId="1" xfId="0" applyFont="1" applyBorder="1" applyAlignment="1" applyProtection="1">
      <alignment horizontal="center"/>
      <protection locked="0"/>
    </xf>
    <xf numFmtId="0" fontId="5" fillId="0" borderId="3" xfId="0" applyFont="1" applyBorder="1" applyAlignment="1" applyProtection="1">
      <alignment horizontal="center"/>
      <protection locked="0"/>
    </xf>
    <xf numFmtId="0" fontId="5" fillId="0" borderId="2" xfId="0" applyFont="1" applyBorder="1" applyAlignment="1" applyProtection="1">
      <alignment horizontal="center"/>
      <protection locked="0"/>
    </xf>
    <xf numFmtId="0" fontId="5" fillId="0" borderId="34" xfId="0" applyFont="1" applyBorder="1" applyAlignment="1" applyProtection="1">
      <alignment horizontal="center"/>
      <protection locked="0"/>
    </xf>
    <xf numFmtId="0" fontId="5" fillId="0" borderId="4" xfId="0" applyFont="1" applyFill="1" applyBorder="1" applyAlignment="1" applyProtection="1">
      <alignment horizontal="center"/>
      <protection locked="0"/>
    </xf>
    <xf numFmtId="0" fontId="5" fillId="0" borderId="13" xfId="0" applyFont="1" applyFill="1" applyBorder="1" applyAlignment="1" applyProtection="1">
      <alignment horizontal="center"/>
      <protection locked="0"/>
    </xf>
    <xf numFmtId="0" fontId="5" fillId="0" borderId="1" xfId="0" applyFont="1" applyFill="1" applyBorder="1" applyAlignment="1" applyProtection="1">
      <alignment horizontal="center"/>
      <protection locked="0"/>
    </xf>
    <xf numFmtId="0" fontId="5" fillId="0" borderId="3" xfId="0" applyFont="1" applyFill="1" applyBorder="1" applyAlignment="1" applyProtection="1">
      <alignment horizontal="center"/>
      <protection locked="0"/>
    </xf>
    <xf numFmtId="0" fontId="5" fillId="0" borderId="2" xfId="0" applyFont="1" applyFill="1" applyBorder="1" applyAlignment="1" applyProtection="1">
      <alignment horizontal="center"/>
      <protection locked="0"/>
    </xf>
    <xf numFmtId="0" fontId="5" fillId="0" borderId="6" xfId="0" applyFont="1" applyBorder="1" applyAlignment="1" applyProtection="1">
      <alignment horizontal="center"/>
      <protection locked="0"/>
    </xf>
    <xf numFmtId="0" fontId="5" fillId="0" borderId="55" xfId="0" applyFont="1" applyBorder="1" applyAlignment="1" applyProtection="1">
      <alignment horizontal="center"/>
      <protection locked="0"/>
    </xf>
    <xf numFmtId="0" fontId="5" fillId="0" borderId="28" xfId="0" applyFont="1" applyBorder="1" applyAlignment="1" applyProtection="1">
      <alignment horizontal="center"/>
      <protection locked="0"/>
    </xf>
    <xf numFmtId="0" fontId="11" fillId="7" borderId="4" xfId="0" applyFont="1" applyFill="1" applyBorder="1" applyProtection="1"/>
    <xf numFmtId="0" fontId="23" fillId="7" borderId="4" xfId="0" applyFont="1" applyFill="1" applyBorder="1" applyProtection="1"/>
    <xf numFmtId="0" fontId="13" fillId="7" borderId="4" xfId="0" applyFont="1" applyFill="1" applyBorder="1" applyProtection="1"/>
    <xf numFmtId="0" fontId="11" fillId="7" borderId="4" xfId="0" applyFont="1" applyFill="1" applyBorder="1" applyAlignment="1" applyProtection="1">
      <alignment wrapText="1"/>
    </xf>
    <xf numFmtId="0" fontId="23" fillId="7" borderId="4" xfId="0" applyFont="1" applyFill="1" applyBorder="1" applyAlignment="1" applyProtection="1">
      <alignment wrapText="1"/>
    </xf>
    <xf numFmtId="0" fontId="9" fillId="7" borderId="40" xfId="0" applyFont="1" applyFill="1" applyBorder="1" applyProtection="1"/>
    <xf numFmtId="0" fontId="23" fillId="7" borderId="6" xfId="0" applyFont="1" applyFill="1" applyBorder="1" applyProtection="1"/>
    <xf numFmtId="0" fontId="23" fillId="7" borderId="6" xfId="0" applyFont="1" applyFill="1" applyBorder="1" applyAlignment="1" applyProtection="1"/>
    <xf numFmtId="0" fontId="23" fillId="7" borderId="4" xfId="0" applyFont="1" applyFill="1" applyBorder="1" applyAlignment="1" applyProtection="1"/>
    <xf numFmtId="0" fontId="23" fillId="7" borderId="2" xfId="0" applyFont="1" applyFill="1" applyBorder="1" applyProtection="1"/>
    <xf numFmtId="0" fontId="23" fillId="7" borderId="2" xfId="0" applyFont="1" applyFill="1" applyBorder="1" applyAlignment="1" applyProtection="1"/>
    <xf numFmtId="0" fontId="23" fillId="27" borderId="2" xfId="0" applyFont="1" applyFill="1" applyBorder="1" applyProtection="1"/>
    <xf numFmtId="0" fontId="23" fillId="7" borderId="5" xfId="0" applyFont="1" applyFill="1" applyBorder="1" applyProtection="1"/>
    <xf numFmtId="164" fontId="43" fillId="11" borderId="0" xfId="0" applyNumberFormat="1" applyFont="1" applyFill="1" applyAlignment="1">
      <alignment horizontal="center" wrapText="1"/>
    </xf>
    <xf numFmtId="0" fontId="16" fillId="28"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wrapText="1"/>
    </xf>
    <xf numFmtId="9" fontId="43" fillId="11" borderId="0" xfId="0" applyNumberFormat="1" applyFont="1" applyFill="1" applyAlignment="1">
      <alignment horizontal="center"/>
    </xf>
    <xf numFmtId="9" fontId="16" fillId="28" borderId="1" xfId="0" applyNumberFormat="1" applyFont="1" applyFill="1" applyBorder="1" applyAlignment="1">
      <alignment horizontal="center" vertical="center"/>
    </xf>
    <xf numFmtId="9" fontId="0" fillId="0" borderId="0" xfId="0" applyNumberFormat="1"/>
    <xf numFmtId="0" fontId="0" fillId="0" borderId="0" xfId="0" applyBorder="1" applyAlignment="1">
      <alignment horizontal="center" vertical="center" wrapText="1"/>
    </xf>
    <xf numFmtId="9" fontId="0" fillId="0" borderId="0" xfId="0" applyNumberFormat="1" applyBorder="1" applyAlignment="1">
      <alignment horizontal="center" vertical="center"/>
    </xf>
    <xf numFmtId="0" fontId="0" fillId="0" borderId="0" xfId="0" applyBorder="1" applyAlignment="1" applyProtection="1">
      <alignment horizontal="left" vertical="top" wrapText="1"/>
      <protection locked="0"/>
    </xf>
    <xf numFmtId="0" fontId="0" fillId="0" borderId="0" xfId="0" applyBorder="1"/>
    <xf numFmtId="164" fontId="48" fillId="11" borderId="0" xfId="0" applyNumberFormat="1" applyFont="1" applyFill="1" applyAlignment="1">
      <alignment horizontal="center"/>
    </xf>
    <xf numFmtId="0" fontId="0" fillId="0" borderId="1" xfId="0" applyFont="1" applyBorder="1" applyAlignment="1">
      <alignment horizontal="center" vertical="center"/>
    </xf>
    <xf numFmtId="0" fontId="16" fillId="10" borderId="1" xfId="0" applyFont="1" applyFill="1" applyBorder="1" applyAlignment="1">
      <alignment horizontal="center" vertical="center"/>
    </xf>
    <xf numFmtId="0" fontId="0" fillId="6" borderId="1" xfId="0" applyFill="1" applyBorder="1" applyAlignment="1">
      <alignment horizontal="center" vertical="center" wrapText="1"/>
    </xf>
    <xf numFmtId="0" fontId="49" fillId="10" borderId="1" xfId="0" applyFont="1" applyFill="1" applyBorder="1" applyAlignment="1">
      <alignment horizontal="center" vertical="center"/>
    </xf>
    <xf numFmtId="9" fontId="49" fillId="10" borderId="1" xfId="0" applyNumberFormat="1" applyFont="1" applyFill="1" applyBorder="1" applyAlignment="1">
      <alignment horizontal="center" vertical="center"/>
    </xf>
    <xf numFmtId="0" fontId="49" fillId="10" borderId="1" xfId="0" applyFont="1" applyFill="1" applyBorder="1"/>
    <xf numFmtId="0" fontId="49" fillId="10" borderId="1" xfId="0" applyFont="1" applyFill="1" applyBorder="1" applyAlignment="1">
      <alignment horizontal="left" vertical="center"/>
    </xf>
    <xf numFmtId="0" fontId="50" fillId="6" borderId="1" xfId="0" applyFont="1" applyFill="1" applyBorder="1" applyAlignment="1">
      <alignment horizontal="center" vertical="center"/>
    </xf>
    <xf numFmtId="9" fontId="50" fillId="6" borderId="1" xfId="0" applyNumberFormat="1" applyFont="1" applyFill="1" applyBorder="1" applyAlignment="1">
      <alignment horizontal="center" vertical="center"/>
    </xf>
    <xf numFmtId="0" fontId="50" fillId="6" borderId="1" xfId="0" applyFont="1" applyFill="1" applyBorder="1" applyAlignment="1">
      <alignment horizontal="left" vertical="top" wrapText="1"/>
    </xf>
    <xf numFmtId="0" fontId="0" fillId="0" borderId="0" xfId="0" applyFont="1" applyBorder="1" applyAlignment="1">
      <alignment horizontal="center" vertical="center"/>
    </xf>
    <xf numFmtId="0" fontId="4" fillId="7" borderId="4" xfId="0" applyFont="1" applyFill="1" applyBorder="1" applyProtection="1"/>
    <xf numFmtId="0" fontId="3" fillId="12" borderId="0" xfId="0" applyFont="1" applyFill="1" applyBorder="1" applyAlignment="1" applyProtection="1"/>
    <xf numFmtId="0" fontId="3" fillId="7" borderId="4" xfId="0" applyFont="1" applyFill="1" applyBorder="1" applyProtection="1"/>
    <xf numFmtId="0" fontId="3" fillId="7" borderId="4" xfId="0" applyFont="1" applyFill="1" applyBorder="1" applyAlignment="1" applyProtection="1">
      <alignment wrapText="1"/>
    </xf>
    <xf numFmtId="164" fontId="43" fillId="0" borderId="0" xfId="0" applyNumberFormat="1" applyFont="1" applyFill="1" applyAlignment="1">
      <alignment horizontal="center"/>
    </xf>
    <xf numFmtId="9" fontId="0" fillId="0" borderId="1" xfId="0" applyNumberFormat="1" applyBorder="1" applyAlignment="1">
      <alignment horizontal="center" vertical="center" wrapText="1"/>
    </xf>
    <xf numFmtId="164" fontId="0" fillId="0" borderId="0" xfId="0" applyNumberFormat="1" applyFont="1"/>
    <xf numFmtId="164" fontId="0" fillId="0" borderId="0" xfId="0" applyNumberFormat="1" applyFont="1" applyFill="1"/>
    <xf numFmtId="164" fontId="0" fillId="0" borderId="0" xfId="0" applyNumberFormat="1" applyFont="1" applyAlignment="1">
      <alignment horizontal="right" vertical="center"/>
    </xf>
    <xf numFmtId="164" fontId="0" fillId="0" borderId="0" xfId="0" applyNumberFormat="1" applyFont="1" applyAlignment="1">
      <alignment vertical="center"/>
    </xf>
    <xf numFmtId="164" fontId="54" fillId="26" borderId="56" xfId="0" applyNumberFormat="1" applyFont="1" applyFill="1" applyBorder="1" applyAlignment="1" applyProtection="1">
      <alignment horizontal="center" vertical="center"/>
    </xf>
    <xf numFmtId="165" fontId="54" fillId="26" borderId="56" xfId="0" applyNumberFormat="1" applyFont="1" applyFill="1" applyBorder="1" applyAlignment="1" applyProtection="1">
      <alignment horizontal="center" vertical="center"/>
    </xf>
    <xf numFmtId="164" fontId="0" fillId="0" borderId="0" xfId="0" applyNumberFormat="1" applyFont="1" applyAlignment="1">
      <alignment horizontal="center" vertical="center"/>
    </xf>
    <xf numFmtId="164" fontId="17" fillId="21" borderId="56" xfId="0" applyNumberFormat="1" applyFont="1" applyFill="1" applyBorder="1" applyAlignment="1" applyProtection="1">
      <alignment horizontal="left" vertical="center"/>
    </xf>
    <xf numFmtId="165" fontId="17" fillId="21" borderId="56" xfId="0" applyNumberFormat="1" applyFont="1" applyFill="1" applyBorder="1" applyAlignment="1" applyProtection="1">
      <alignment horizontal="center" vertical="center"/>
    </xf>
    <xf numFmtId="164" fontId="17" fillId="21" borderId="56" xfId="0" applyNumberFormat="1" applyFont="1" applyFill="1" applyBorder="1" applyAlignment="1" applyProtection="1">
      <alignment horizontal="center" vertical="center"/>
    </xf>
    <xf numFmtId="164" fontId="0" fillId="0" borderId="0" xfId="0" applyNumberFormat="1" applyFont="1" applyAlignment="1">
      <alignment horizontal="right"/>
    </xf>
    <xf numFmtId="165" fontId="0" fillId="0" borderId="0" xfId="0" applyNumberFormat="1" applyFont="1"/>
    <xf numFmtId="165" fontId="46" fillId="0" borderId="0" xfId="0" applyNumberFormat="1" applyFont="1" applyAlignment="1">
      <alignment horizontal="center"/>
    </xf>
    <xf numFmtId="164" fontId="46" fillId="0" borderId="0" xfId="0" applyNumberFormat="1" applyFont="1" applyAlignment="1">
      <alignment horizontal="center" vertical="center"/>
    </xf>
    <xf numFmtId="164" fontId="46" fillId="0" borderId="0" xfId="0" applyNumberFormat="1" applyFont="1" applyAlignment="1">
      <alignment vertical="center"/>
    </xf>
    <xf numFmtId="165" fontId="46" fillId="0" borderId="0" xfId="0" applyNumberFormat="1" applyFont="1" applyAlignment="1">
      <alignment horizontal="center" vertical="center"/>
    </xf>
    <xf numFmtId="164" fontId="46" fillId="0" borderId="0" xfId="0" applyNumberFormat="1" applyFont="1" applyAlignment="1">
      <alignment horizontal="center"/>
    </xf>
    <xf numFmtId="165" fontId="17" fillId="21" borderId="0" xfId="0" applyNumberFormat="1" applyFont="1" applyFill="1" applyBorder="1" applyAlignment="1" applyProtection="1">
      <alignment horizontal="center" vertical="center"/>
    </xf>
    <xf numFmtId="0" fontId="54" fillId="26" borderId="56" xfId="0" applyNumberFormat="1" applyFont="1" applyFill="1" applyBorder="1" applyAlignment="1" applyProtection="1">
      <alignment horizontal="center" vertical="center" wrapText="1"/>
    </xf>
    <xf numFmtId="0" fontId="17" fillId="21" borderId="56" xfId="0" applyNumberFormat="1" applyFont="1" applyFill="1" applyBorder="1" applyAlignment="1" applyProtection="1">
      <alignment horizontal="center" vertical="center"/>
    </xf>
    <xf numFmtId="164" fontId="54" fillId="0" borderId="0" xfId="0" applyNumberFormat="1" applyFont="1" applyFill="1" applyBorder="1" applyAlignment="1" applyProtection="1">
      <alignment horizontal="right" vertical="center"/>
    </xf>
    <xf numFmtId="164" fontId="17" fillId="0" borderId="0" xfId="0" applyNumberFormat="1" applyFont="1" applyFill="1" applyBorder="1" applyAlignment="1" applyProtection="1">
      <alignment horizontal="right" vertical="center"/>
    </xf>
    <xf numFmtId="164" fontId="17" fillId="21" borderId="0" xfId="0" applyNumberFormat="1" applyFont="1" applyFill="1" applyBorder="1" applyAlignment="1" applyProtection="1">
      <alignment horizontal="right" vertical="center"/>
    </xf>
    <xf numFmtId="0" fontId="0" fillId="0" borderId="0" xfId="0" applyNumberFormat="1" applyFont="1"/>
    <xf numFmtId="164" fontId="53" fillId="26" borderId="56" xfId="0" applyNumberFormat="1" applyFont="1" applyFill="1" applyBorder="1" applyAlignment="1" applyProtection="1">
      <alignment horizontal="center" vertical="center"/>
    </xf>
    <xf numFmtId="165" fontId="53" fillId="26" borderId="56" xfId="0" applyNumberFormat="1" applyFont="1" applyFill="1" applyBorder="1" applyAlignment="1" applyProtection="1">
      <alignment horizontal="center" vertical="center"/>
    </xf>
    <xf numFmtId="164" fontId="2" fillId="0" borderId="0" xfId="0" applyNumberFormat="1" applyFont="1" applyAlignment="1">
      <alignment horizontal="right" vertical="center"/>
    </xf>
    <xf numFmtId="164" fontId="2" fillId="0" borderId="0" xfId="0" applyNumberFormat="1" applyFont="1" applyAlignment="1">
      <alignment horizontal="center" vertical="center"/>
    </xf>
    <xf numFmtId="164" fontId="23" fillId="21" borderId="56" xfId="0" applyNumberFormat="1" applyFont="1" applyFill="1" applyBorder="1" applyAlignment="1" applyProtection="1">
      <alignment horizontal="left" vertical="center"/>
    </xf>
    <xf numFmtId="165" fontId="23" fillId="21" borderId="56" xfId="0" applyNumberFormat="1" applyFont="1" applyFill="1" applyBorder="1" applyAlignment="1" applyProtection="1">
      <alignment horizontal="center" vertical="center"/>
    </xf>
    <xf numFmtId="164" fontId="23" fillId="21" borderId="56" xfId="0" applyNumberFormat="1" applyFont="1" applyFill="1" applyBorder="1" applyAlignment="1" applyProtection="1">
      <alignment horizontal="center" vertical="center"/>
    </xf>
    <xf numFmtId="164" fontId="2" fillId="0" borderId="0" xfId="0" applyNumberFormat="1" applyFont="1" applyAlignment="1">
      <alignment vertical="center"/>
    </xf>
    <xf numFmtId="164" fontId="2" fillId="0" borderId="0" xfId="0" applyNumberFormat="1" applyFont="1"/>
    <xf numFmtId="164" fontId="2" fillId="0" borderId="0" xfId="0" applyNumberFormat="1" applyFont="1" applyAlignment="1">
      <alignment horizontal="right"/>
    </xf>
    <xf numFmtId="0" fontId="43" fillId="29" borderId="0" xfId="0" applyFont="1" applyFill="1" applyAlignment="1" applyProtection="1">
      <alignment horizontal="center"/>
      <protection locked="0"/>
    </xf>
    <xf numFmtId="0" fontId="23" fillId="12" borderId="0" xfId="0" applyFont="1" applyFill="1" applyBorder="1" applyAlignment="1" applyProtection="1">
      <alignment horizontal="left"/>
    </xf>
    <xf numFmtId="0" fontId="23" fillId="12" borderId="24" xfId="0" applyFont="1" applyFill="1" applyBorder="1" applyAlignment="1" applyProtection="1">
      <alignment horizontal="left"/>
    </xf>
    <xf numFmtId="0" fontId="32" fillId="12" borderId="0" xfId="0" applyFont="1" applyFill="1" applyBorder="1" applyAlignment="1" applyProtection="1">
      <alignment horizontal="left"/>
    </xf>
    <xf numFmtId="0" fontId="15" fillId="12" borderId="23" xfId="0" applyFont="1" applyFill="1" applyBorder="1" applyAlignment="1" applyProtection="1">
      <alignment horizontal="left"/>
    </xf>
    <xf numFmtId="0" fontId="15" fillId="12" borderId="0" xfId="0" applyFont="1" applyFill="1" applyBorder="1" applyAlignment="1" applyProtection="1">
      <alignment horizontal="left"/>
    </xf>
    <xf numFmtId="0" fontId="27" fillId="11" borderId="0" xfId="0" applyFont="1" applyFill="1" applyAlignment="1" applyProtection="1">
      <alignment horizontal="center"/>
    </xf>
    <xf numFmtId="0" fontId="37" fillId="11" borderId="0" xfId="0" applyFont="1" applyFill="1" applyAlignment="1" applyProtection="1">
      <alignment horizontal="center"/>
    </xf>
    <xf numFmtId="0" fontId="29" fillId="21" borderId="21" xfId="0" applyFont="1" applyFill="1" applyBorder="1" applyAlignment="1" applyProtection="1">
      <alignment horizontal="left" vertical="center" wrapText="1"/>
    </xf>
    <xf numFmtId="0" fontId="29" fillId="21" borderId="22" xfId="0" applyFont="1" applyFill="1" applyBorder="1" applyAlignment="1" applyProtection="1">
      <alignment horizontal="left" vertical="center" wrapText="1"/>
    </xf>
    <xf numFmtId="0" fontId="29" fillId="21" borderId="3" xfId="0" applyFont="1" applyFill="1" applyBorder="1" applyAlignment="1" applyProtection="1">
      <alignment horizontal="left" vertical="center" wrapText="1"/>
    </xf>
    <xf numFmtId="0" fontId="23" fillId="12" borderId="21" xfId="0" applyFont="1" applyFill="1" applyBorder="1" applyAlignment="1" applyProtection="1">
      <alignment horizontal="center"/>
    </xf>
    <xf numFmtId="0" fontId="23" fillId="12" borderId="22" xfId="0" applyFont="1" applyFill="1" applyBorder="1" applyAlignment="1" applyProtection="1">
      <alignment horizontal="center"/>
    </xf>
    <xf numFmtId="0" fontId="23" fillId="12" borderId="3" xfId="0" applyFont="1" applyFill="1" applyBorder="1" applyAlignment="1" applyProtection="1">
      <alignment horizontal="center"/>
    </xf>
    <xf numFmtId="0" fontId="23" fillId="12" borderId="14" xfId="0" applyFont="1" applyFill="1" applyBorder="1" applyAlignment="1" applyProtection="1">
      <alignment horizontal="left"/>
    </xf>
    <xf numFmtId="0" fontId="23" fillId="12" borderId="15" xfId="0" applyFont="1" applyFill="1" applyBorder="1" applyAlignment="1" applyProtection="1">
      <alignment horizontal="left"/>
    </xf>
    <xf numFmtId="0" fontId="23" fillId="12" borderId="7" xfId="0" applyFont="1" applyFill="1" applyBorder="1" applyAlignment="1" applyProtection="1">
      <alignment horizontal="left"/>
    </xf>
    <xf numFmtId="0" fontId="27" fillId="13" borderId="1" xfId="0" applyFont="1" applyFill="1" applyBorder="1" applyAlignment="1">
      <alignment horizontal="center" vertical="top" wrapText="1"/>
    </xf>
    <xf numFmtId="0" fontId="0" fillId="14" borderId="32" xfId="0" applyFont="1" applyFill="1" applyBorder="1" applyAlignment="1">
      <alignment vertical="top" wrapText="1"/>
    </xf>
    <xf numFmtId="0" fontId="16" fillId="4" borderId="33" xfId="0" applyFont="1" applyFill="1" applyBorder="1" applyAlignment="1">
      <alignment vertical="center" wrapText="1"/>
    </xf>
    <xf numFmtId="0" fontId="16" fillId="4" borderId="13" xfId="0" applyFont="1" applyFill="1" applyBorder="1" applyAlignment="1">
      <alignment vertical="center" wrapText="1"/>
    </xf>
    <xf numFmtId="0" fontId="0" fillId="0" borderId="25" xfId="0" applyFont="1" applyBorder="1" applyAlignment="1">
      <alignment vertical="center" wrapText="1"/>
    </xf>
    <xf numFmtId="0" fontId="0" fillId="0" borderId="21" xfId="0" applyFont="1" applyBorder="1" applyAlignment="1">
      <alignment vertical="center" wrapText="1"/>
    </xf>
    <xf numFmtId="0" fontId="0" fillId="0" borderId="46" xfId="0" applyFont="1" applyBorder="1" applyAlignment="1">
      <alignment vertical="center" wrapText="1"/>
    </xf>
    <xf numFmtId="0" fontId="0" fillId="0" borderId="47" xfId="0" applyFont="1" applyBorder="1" applyAlignment="1">
      <alignment vertical="center" wrapText="1"/>
    </xf>
    <xf numFmtId="0" fontId="16" fillId="18" borderId="29" xfId="0" applyFont="1" applyFill="1" applyBorder="1" applyAlignment="1">
      <alignment vertical="center" wrapText="1"/>
    </xf>
    <xf numFmtId="0" fontId="16" fillId="18" borderId="13" xfId="0" applyFont="1" applyFill="1" applyBorder="1" applyAlignment="1">
      <alignment vertical="center" wrapText="1"/>
    </xf>
    <xf numFmtId="0" fontId="16" fillId="18" borderId="30" xfId="0" applyFont="1" applyFill="1" applyBorder="1" applyAlignment="1">
      <alignment vertical="center" wrapText="1"/>
    </xf>
    <xf numFmtId="2" fontId="16" fillId="0" borderId="36" xfId="0" applyNumberFormat="1" applyFont="1" applyBorder="1" applyAlignment="1">
      <alignment horizontal="center" vertical="center" wrapText="1"/>
    </xf>
    <xf numFmtId="0" fontId="16" fillId="15" borderId="35" xfId="0" applyFont="1" applyFill="1" applyBorder="1" applyAlignment="1">
      <alignment horizontal="left" vertical="center" wrapText="1"/>
    </xf>
    <xf numFmtId="0" fontId="16" fillId="15" borderId="36" xfId="0" applyFont="1" applyFill="1" applyBorder="1" applyAlignment="1">
      <alignment horizontal="left" vertical="center" wrapText="1"/>
    </xf>
    <xf numFmtId="0" fontId="16" fillId="15" borderId="37" xfId="0" applyFont="1" applyFill="1" applyBorder="1" applyAlignment="1">
      <alignment horizontal="left" vertical="center" wrapText="1"/>
    </xf>
    <xf numFmtId="0" fontId="16" fillId="15" borderId="38" xfId="0" applyFont="1" applyFill="1" applyBorder="1" applyAlignment="1">
      <alignment horizontal="left" vertical="center" wrapText="1"/>
    </xf>
    <xf numFmtId="0" fontId="16" fillId="15" borderId="29" xfId="0" applyFont="1" applyFill="1" applyBorder="1" applyAlignment="1">
      <alignment vertical="center" wrapText="1"/>
    </xf>
    <xf numFmtId="0" fontId="16" fillId="15" borderId="12" xfId="0" applyFont="1" applyFill="1" applyBorder="1" applyAlignment="1">
      <alignment vertical="center" wrapText="1"/>
    </xf>
    <xf numFmtId="0" fontId="16" fillId="15" borderId="13" xfId="0" applyFont="1" applyFill="1" applyBorder="1" applyAlignment="1">
      <alignment vertical="center" wrapText="1"/>
    </xf>
    <xf numFmtId="0" fontId="16" fillId="15" borderId="2" xfId="0" applyFont="1" applyFill="1" applyBorder="1" applyAlignment="1">
      <alignment vertical="center" wrapText="1"/>
    </xf>
    <xf numFmtId="0" fontId="16" fillId="15" borderId="30" xfId="0" applyFont="1" applyFill="1" applyBorder="1" applyAlignment="1">
      <alignment vertical="center" wrapText="1"/>
    </xf>
    <xf numFmtId="0" fontId="16" fillId="15" borderId="31" xfId="0" applyFont="1" applyFill="1" applyBorder="1" applyAlignment="1">
      <alignment vertical="center" wrapText="1"/>
    </xf>
    <xf numFmtId="0" fontId="16" fillId="16" borderId="29" xfId="0" applyFont="1" applyFill="1" applyBorder="1" applyAlignment="1">
      <alignment vertical="center" wrapText="1"/>
    </xf>
    <xf numFmtId="0" fontId="16" fillId="16" borderId="13" xfId="0" applyFont="1" applyFill="1" applyBorder="1" applyAlignment="1">
      <alignment vertical="center" wrapText="1"/>
    </xf>
    <xf numFmtId="0" fontId="16" fillId="16" borderId="30" xfId="0" applyFont="1" applyFill="1" applyBorder="1" applyAlignment="1">
      <alignment vertical="center" wrapText="1"/>
    </xf>
    <xf numFmtId="0" fontId="16" fillId="0" borderId="51"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2"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53" xfId="0" applyFont="1" applyBorder="1" applyAlignment="1">
      <alignment horizontal="center" vertical="center" wrapText="1"/>
    </xf>
    <xf numFmtId="0" fontId="16" fillId="15" borderId="39" xfId="0" applyFont="1" applyFill="1" applyBorder="1" applyAlignment="1">
      <alignment horizontal="left" vertical="center" wrapText="1"/>
    </xf>
    <xf numFmtId="0" fontId="16" fillId="15" borderId="40" xfId="0" applyFont="1" applyFill="1" applyBorder="1" applyAlignment="1">
      <alignment horizontal="left" vertical="center" wrapText="1"/>
    </xf>
    <xf numFmtId="0" fontId="16" fillId="15" borderId="53" xfId="0" applyFont="1" applyFill="1" applyBorder="1" applyAlignment="1">
      <alignment horizontal="left" vertical="center" wrapText="1"/>
    </xf>
    <xf numFmtId="0" fontId="16" fillId="18" borderId="41" xfId="0" applyFont="1" applyFill="1" applyBorder="1" applyAlignment="1">
      <alignment horizontal="left" vertical="center" wrapText="1"/>
    </xf>
    <xf numFmtId="0" fontId="16" fillId="18" borderId="42" xfId="0" applyFont="1" applyFill="1" applyBorder="1" applyAlignment="1">
      <alignment horizontal="left" vertical="center" wrapText="1"/>
    </xf>
    <xf numFmtId="0" fontId="16" fillId="17" borderId="39" xfId="0" applyFont="1" applyFill="1" applyBorder="1" applyAlignment="1">
      <alignment horizontal="center" vertical="center" textRotation="90" wrapText="1"/>
    </xf>
    <xf numFmtId="0" fontId="16" fillId="17" borderId="40" xfId="0" applyFont="1" applyFill="1" applyBorder="1" applyAlignment="1">
      <alignment horizontal="center" vertical="center" textRotation="90" wrapText="1"/>
    </xf>
    <xf numFmtId="0" fontId="0" fillId="0" borderId="54" xfId="0" applyFont="1" applyBorder="1" applyAlignment="1">
      <alignment horizontal="left" vertical="center" wrapText="1"/>
    </xf>
    <xf numFmtId="0" fontId="0" fillId="0" borderId="23" xfId="0" applyFont="1" applyBorder="1" applyAlignment="1">
      <alignment horizontal="left" vertical="center" wrapText="1"/>
    </xf>
    <xf numFmtId="0" fontId="16" fillId="19" borderId="44" xfId="0" applyFont="1" applyFill="1" applyBorder="1" applyAlignment="1">
      <alignment horizontal="center" vertical="center" textRotation="90" wrapText="1"/>
    </xf>
    <xf numFmtId="0" fontId="16" fillId="19" borderId="45" xfId="0" applyFont="1" applyFill="1" applyBorder="1" applyAlignment="1">
      <alignment horizontal="center" vertical="center" textRotation="90" wrapText="1"/>
    </xf>
    <xf numFmtId="0" fontId="16" fillId="19" borderId="48" xfId="0" applyFont="1" applyFill="1" applyBorder="1" applyAlignment="1">
      <alignment horizontal="center" vertical="center" textRotation="90" wrapText="1"/>
    </xf>
    <xf numFmtId="0" fontId="16" fillId="20" borderId="29" xfId="0" applyFont="1" applyFill="1" applyBorder="1" applyAlignment="1">
      <alignment vertical="center" wrapText="1"/>
    </xf>
    <xf numFmtId="0" fontId="16" fillId="20" borderId="13" xfId="0" applyFont="1" applyFill="1" applyBorder="1" applyAlignment="1">
      <alignment vertical="center" wrapText="1"/>
    </xf>
    <xf numFmtId="0" fontId="16" fillId="20" borderId="30" xfId="0" applyFont="1" applyFill="1" applyBorder="1" applyAlignment="1">
      <alignment vertical="center" wrapText="1"/>
    </xf>
    <xf numFmtId="0" fontId="16" fillId="20" borderId="34" xfId="0" applyFont="1" applyFill="1" applyBorder="1" applyAlignment="1">
      <alignment vertical="center" wrapText="1"/>
    </xf>
    <xf numFmtId="0" fontId="0" fillId="0" borderId="14" xfId="0" applyFont="1" applyBorder="1" applyAlignment="1">
      <alignment vertical="center" wrapText="1"/>
    </xf>
    <xf numFmtId="0" fontId="43" fillId="0" borderId="0" xfId="0" applyFont="1" applyAlignment="1" applyProtection="1">
      <alignment horizontal="center"/>
    </xf>
    <xf numFmtId="0" fontId="22" fillId="22" borderId="1" xfId="0" applyFont="1" applyFill="1" applyBorder="1" applyAlignment="1" applyProtection="1">
      <alignment horizontal="center" vertical="center" wrapText="1"/>
    </xf>
    <xf numFmtId="0" fontId="16" fillId="0" borderId="14" xfId="0" applyFont="1" applyBorder="1" applyAlignment="1" applyProtection="1">
      <alignment horizontal="center" vertical="center" wrapText="1"/>
    </xf>
    <xf numFmtId="0" fontId="16" fillId="0" borderId="15" xfId="0" applyFont="1" applyBorder="1" applyAlignment="1" applyProtection="1">
      <alignment horizontal="center" vertical="center" wrapText="1"/>
    </xf>
    <xf numFmtId="0" fontId="16" fillId="0" borderId="7" xfId="0" applyFont="1" applyBorder="1" applyAlignment="1" applyProtection="1">
      <alignment horizontal="center" vertical="center" wrapText="1"/>
    </xf>
    <xf numFmtId="0" fontId="16" fillId="0" borderId="16" xfId="0" applyFont="1" applyBorder="1" applyAlignment="1" applyProtection="1">
      <alignment horizontal="center" vertical="center" wrapText="1"/>
    </xf>
    <xf numFmtId="0" fontId="16" fillId="0" borderId="17" xfId="0" applyFont="1" applyBorder="1" applyAlignment="1" applyProtection="1">
      <alignment horizontal="center" vertical="center" wrapText="1"/>
    </xf>
    <xf numFmtId="0" fontId="16" fillId="0" borderId="18" xfId="0" applyFont="1" applyBorder="1" applyAlignment="1" applyProtection="1">
      <alignment horizontal="center" vertical="center" wrapText="1"/>
    </xf>
    <xf numFmtId="0" fontId="22" fillId="4" borderId="20" xfId="0" applyFont="1" applyFill="1" applyBorder="1" applyAlignment="1" applyProtection="1">
      <alignment horizontal="center" vertical="center" wrapText="1"/>
    </xf>
    <xf numFmtId="0" fontId="18" fillId="5" borderId="29" xfId="0" applyFont="1" applyFill="1" applyBorder="1" applyAlignment="1" applyProtection="1">
      <alignment horizontal="center" vertical="center"/>
    </xf>
    <xf numFmtId="0" fontId="18" fillId="5" borderId="19" xfId="0" applyFont="1" applyFill="1" applyBorder="1" applyAlignment="1" applyProtection="1">
      <alignment horizontal="center" vertical="center"/>
    </xf>
    <xf numFmtId="0" fontId="18" fillId="5" borderId="12" xfId="0" applyFont="1" applyFill="1" applyBorder="1" applyAlignment="1" applyProtection="1">
      <alignment horizontal="center" vertical="center"/>
    </xf>
    <xf numFmtId="0" fontId="18" fillId="5" borderId="9" xfId="0" applyFont="1" applyFill="1" applyBorder="1" applyAlignment="1" applyProtection="1">
      <alignment horizontal="center" vertical="center" wrapText="1"/>
    </xf>
    <xf numFmtId="0" fontId="18" fillId="5" borderId="4" xfId="0" applyFont="1" applyFill="1" applyBorder="1" applyAlignment="1" applyProtection="1">
      <alignment horizontal="center" vertical="center"/>
    </xf>
    <xf numFmtId="0" fontId="18" fillId="8" borderId="13" xfId="0" applyFont="1" applyFill="1" applyBorder="1" applyAlignment="1" applyProtection="1">
      <alignment horizontal="center" vertical="center"/>
    </xf>
    <xf numFmtId="0" fontId="18" fillId="8" borderId="1" xfId="0" applyFont="1" applyFill="1" applyBorder="1" applyAlignment="1" applyProtection="1">
      <alignment horizontal="center" vertical="center"/>
    </xf>
    <xf numFmtId="0" fontId="18" fillId="8" borderId="21" xfId="0" applyFont="1" applyFill="1" applyBorder="1" applyAlignment="1" applyProtection="1">
      <alignment horizontal="center" vertical="center"/>
    </xf>
    <xf numFmtId="0" fontId="18" fillId="9" borderId="3" xfId="0" applyFont="1" applyFill="1" applyBorder="1" applyAlignment="1" applyProtection="1">
      <alignment horizontal="center" vertical="center"/>
    </xf>
    <xf numFmtId="0" fontId="18" fillId="9" borderId="1" xfId="0" applyFont="1" applyFill="1" applyBorder="1" applyAlignment="1" applyProtection="1">
      <alignment horizontal="center" vertical="center"/>
    </xf>
    <xf numFmtId="0" fontId="18" fillId="9" borderId="2" xfId="0" applyFont="1" applyFill="1" applyBorder="1" applyAlignment="1" applyProtection="1">
      <alignment horizontal="center" vertical="center"/>
    </xf>
    <xf numFmtId="0" fontId="18" fillId="6" borderId="8" xfId="0" applyFont="1" applyFill="1" applyBorder="1" applyAlignment="1" applyProtection="1">
      <alignment horizontal="center" vertical="center"/>
    </xf>
    <xf numFmtId="0" fontId="18" fillId="6" borderId="2" xfId="0" applyFont="1" applyFill="1" applyBorder="1" applyAlignment="1" applyProtection="1">
      <alignment horizontal="center" vertical="center"/>
    </xf>
    <xf numFmtId="0" fontId="47" fillId="0" borderId="26" xfId="0" applyFont="1" applyBorder="1" applyAlignment="1" applyProtection="1">
      <alignment horizontal="center"/>
    </xf>
    <xf numFmtId="0" fontId="19" fillId="0" borderId="26" xfId="0" applyFont="1" applyBorder="1" applyAlignment="1" applyProtection="1">
      <alignment horizontal="center"/>
    </xf>
    <xf numFmtId="0" fontId="43" fillId="0" borderId="0" xfId="0" applyFont="1" applyAlignment="1">
      <alignment horizontal="center"/>
    </xf>
    <xf numFmtId="0" fontId="22" fillId="7" borderId="1" xfId="0" applyFont="1" applyFill="1" applyBorder="1" applyAlignment="1">
      <alignment horizontal="center" vertical="center" wrapText="1"/>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8" fillId="6" borderId="51" xfId="0" applyFont="1" applyFill="1" applyBorder="1" applyAlignment="1">
      <alignment horizontal="center" vertical="center"/>
    </xf>
    <xf numFmtId="0" fontId="18" fillId="6" borderId="4" xfId="0" applyFont="1" applyFill="1" applyBorder="1" applyAlignment="1">
      <alignment horizontal="center" vertical="center"/>
    </xf>
    <xf numFmtId="0" fontId="18" fillId="5" borderId="27" xfId="0" applyFont="1" applyFill="1" applyBorder="1" applyAlignment="1">
      <alignment horizontal="center" vertical="center" wrapText="1"/>
    </xf>
    <xf numFmtId="0" fontId="18" fillId="5" borderId="28" xfId="0" applyFont="1" applyFill="1" applyBorder="1" applyAlignment="1">
      <alignment horizontal="center" vertical="center"/>
    </xf>
    <xf numFmtId="0" fontId="18" fillId="5" borderId="29" xfId="0" applyFont="1" applyFill="1" applyBorder="1" applyAlignment="1">
      <alignment horizontal="center" vertical="center"/>
    </xf>
    <xf numFmtId="0" fontId="18" fillId="5" borderId="19" xfId="0" applyFont="1" applyFill="1" applyBorder="1" applyAlignment="1">
      <alignment horizontal="center" vertical="center"/>
    </xf>
    <xf numFmtId="0" fontId="18" fillId="5" borderId="12" xfId="0" applyFont="1" applyFill="1" applyBorder="1" applyAlignment="1">
      <alignment horizontal="center" vertical="center"/>
    </xf>
    <xf numFmtId="0" fontId="22" fillId="4" borderId="20" xfId="0" applyFont="1" applyFill="1" applyBorder="1" applyAlignment="1">
      <alignment horizontal="center" vertical="center" wrapText="1"/>
    </xf>
    <xf numFmtId="0" fontId="18" fillId="8" borderId="13" xfId="0" applyFont="1" applyFill="1" applyBorder="1" applyAlignment="1">
      <alignment horizontal="center" vertical="center"/>
    </xf>
    <xf numFmtId="0" fontId="18" fillId="8" borderId="1" xfId="0" applyFont="1" applyFill="1" applyBorder="1" applyAlignment="1">
      <alignment horizontal="center" vertical="center"/>
    </xf>
    <xf numFmtId="0" fontId="18" fillId="8" borderId="21" xfId="0" applyFont="1" applyFill="1" applyBorder="1" applyAlignment="1">
      <alignment horizontal="center" vertical="center"/>
    </xf>
    <xf numFmtId="0" fontId="18" fillId="9" borderId="3" xfId="0" applyFont="1" applyFill="1" applyBorder="1" applyAlignment="1">
      <alignment horizontal="center" vertical="center"/>
    </xf>
    <xf numFmtId="0" fontId="18" fillId="9" borderId="1" xfId="0" applyFont="1" applyFill="1" applyBorder="1" applyAlignment="1">
      <alignment horizontal="center" vertical="center"/>
    </xf>
    <xf numFmtId="0" fontId="18" fillId="9" borderId="2" xfId="0" applyFont="1" applyFill="1" applyBorder="1" applyAlignment="1">
      <alignment horizontal="center" vertical="center"/>
    </xf>
    <xf numFmtId="0" fontId="47" fillId="0" borderId="26" xfId="0" applyFont="1" applyBorder="1" applyAlignment="1">
      <alignment horizontal="center"/>
    </xf>
    <xf numFmtId="0" fontId="27" fillId="11" borderId="23" xfId="0" applyFont="1" applyFill="1" applyBorder="1" applyAlignment="1">
      <alignment horizontal="center"/>
    </xf>
    <xf numFmtId="0" fontId="27" fillId="11" borderId="0" xfId="0" applyFont="1" applyFill="1" applyBorder="1" applyAlignment="1">
      <alignment horizontal="center"/>
    </xf>
    <xf numFmtId="0" fontId="6" fillId="0" borderId="14" xfId="0" applyFont="1" applyFill="1" applyBorder="1" applyAlignment="1">
      <alignment horizontal="center" vertical="top" wrapText="1"/>
    </xf>
    <xf numFmtId="0" fontId="10" fillId="0" borderId="15" xfId="0" applyFont="1" applyFill="1" applyBorder="1" applyAlignment="1">
      <alignment horizontal="center" vertical="top" wrapText="1"/>
    </xf>
    <xf numFmtId="0" fontId="10" fillId="0" borderId="7" xfId="0" applyFont="1" applyFill="1" applyBorder="1" applyAlignment="1">
      <alignment horizontal="center" vertical="top" wrapText="1"/>
    </xf>
    <xf numFmtId="0" fontId="10" fillId="0" borderId="23" xfId="0" applyFont="1" applyFill="1" applyBorder="1" applyAlignment="1">
      <alignment horizontal="center" vertical="top" wrapText="1"/>
    </xf>
    <xf numFmtId="0" fontId="10" fillId="0" borderId="0" xfId="0" applyFont="1" applyFill="1" applyBorder="1" applyAlignment="1">
      <alignment horizontal="center" vertical="top" wrapText="1"/>
    </xf>
    <xf numFmtId="0" fontId="10" fillId="0" borderId="24" xfId="0" applyFont="1" applyFill="1" applyBorder="1" applyAlignment="1">
      <alignment horizontal="center" vertical="top" wrapText="1"/>
    </xf>
    <xf numFmtId="0" fontId="10" fillId="0" borderId="25" xfId="0" applyFont="1" applyFill="1" applyBorder="1" applyAlignment="1">
      <alignment horizontal="center" vertical="top" wrapText="1"/>
    </xf>
    <xf numFmtId="0" fontId="10" fillId="0" borderId="26" xfId="0" applyFont="1" applyFill="1" applyBorder="1" applyAlignment="1">
      <alignment horizontal="center" vertical="top" wrapText="1"/>
    </xf>
    <xf numFmtId="0" fontId="10" fillId="0" borderId="10" xfId="0" applyFont="1" applyFill="1" applyBorder="1" applyAlignment="1">
      <alignment horizontal="center" vertical="top" wrapText="1"/>
    </xf>
    <xf numFmtId="0" fontId="16" fillId="10" borderId="25" xfId="0" applyFont="1" applyFill="1" applyBorder="1" applyAlignment="1">
      <alignment horizontal="left" vertical="top" wrapText="1"/>
    </xf>
    <xf numFmtId="0" fontId="16" fillId="10" borderId="10" xfId="0" applyFont="1" applyFill="1" applyBorder="1" applyAlignment="1">
      <alignment horizontal="left" vertical="top" wrapText="1"/>
    </xf>
    <xf numFmtId="0" fontId="16" fillId="0" borderId="11" xfId="0" applyFont="1" applyFill="1" applyBorder="1" applyAlignment="1">
      <alignment horizontal="center" vertical="top" wrapText="1"/>
    </xf>
    <xf numFmtId="0" fontId="0" fillId="0" borderId="0" xfId="0" applyAlignment="1">
      <alignment horizontal="center"/>
    </xf>
    <xf numFmtId="164" fontId="16" fillId="0" borderId="56" xfId="0" applyNumberFormat="1" applyFont="1" applyBorder="1" applyAlignment="1">
      <alignment horizontal="center" vertical="center"/>
    </xf>
    <xf numFmtId="164" fontId="43" fillId="0" borderId="0" xfId="0" applyNumberFormat="1" applyFont="1" applyAlignment="1">
      <alignment horizontal="center"/>
    </xf>
    <xf numFmtId="164" fontId="18" fillId="0" borderId="56" xfId="0" applyNumberFormat="1" applyFont="1" applyBorder="1" applyAlignment="1">
      <alignment horizontal="center" vertical="center"/>
    </xf>
    <xf numFmtId="164" fontId="43" fillId="0" borderId="0" xfId="0" applyNumberFormat="1" applyFont="1" applyFill="1" applyAlignment="1">
      <alignment horizontal="center"/>
    </xf>
    <xf numFmtId="0" fontId="51" fillId="6" borderId="1" xfId="0" applyFont="1" applyFill="1" applyBorder="1" applyAlignment="1">
      <alignment horizontal="center" wrapText="1"/>
    </xf>
    <xf numFmtId="0" fontId="52" fillId="0" borderId="0" xfId="0" applyFont="1" applyBorder="1" applyAlignment="1">
      <alignment horizontal="center" vertical="center" wrapText="1"/>
    </xf>
  </cellXfs>
  <cellStyles count="5">
    <cellStyle name="Followed Hyperlink" xfId="2" builtinId="9" hidden="1"/>
    <cellStyle name="Followed Hyperlink" xfId="4" builtinId="9" hidden="1"/>
    <cellStyle name="Hyperlink" xfId="1" builtinId="8" hidden="1"/>
    <cellStyle name="Hyperlink" xfId="3" builtinId="8" hidden="1"/>
    <cellStyle name="Normal" xfId="0" builtinId="0"/>
  </cellStyles>
  <dxfs count="22">
    <dxf>
      <font>
        <color auto="1"/>
      </font>
      <fill>
        <patternFill>
          <bgColor rgb="FF00B050"/>
        </patternFill>
      </fill>
    </dxf>
    <dxf>
      <fill>
        <patternFill>
          <bgColor rgb="FFD1FF3F"/>
        </patternFill>
      </fill>
    </dxf>
    <dxf>
      <fill>
        <patternFill>
          <bgColor rgb="FFFFFF01"/>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7"/>
  <colors>
    <mruColors>
      <color rgb="FFC3FF01"/>
      <color rgb="FFFF3300"/>
      <color rgb="FFD1FF3F"/>
      <color rgb="FFEDFF3F"/>
      <color rgb="FFFFFF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Hazard Specific Risk to the Facility</a:t>
            </a:r>
          </a:p>
        </c:rich>
      </c:tx>
      <c:overlay val="0"/>
    </c:title>
    <c:autoTitleDeleted val="0"/>
    <c:plotArea>
      <c:layout/>
      <c:barChart>
        <c:barDir val="col"/>
        <c:grouping val="clustered"/>
        <c:varyColors val="0"/>
        <c:ser>
          <c:idx val="0"/>
          <c:order val="0"/>
          <c:tx>
            <c:strRef>
              <c:f>'Facility Summary'!$A$8</c:f>
              <c:strCache>
                <c:ptCount val="1"/>
                <c:pt idx="0">
                  <c:v>Probability</c:v>
                </c:pt>
              </c:strCache>
            </c:strRef>
          </c:tx>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'Facility Summary'!$B$7:$D$7</c:f>
              <c:strCache>
                <c:ptCount val="3"/>
                <c:pt idx="0">
                  <c:v>Natural</c:v>
                </c:pt>
                <c:pt idx="1">
                  <c:v>Technological</c:v>
                </c:pt>
                <c:pt idx="2">
                  <c:v>Human</c:v>
                </c:pt>
              </c:strCache>
            </c:strRef>
          </c:cat>
          <c:val>
            <c:numRef>
              <c:f>'Facility Summary'!$B$8:$D$8</c:f>
              <c:numCache>
                <c:formatCode>0.00</c:formatCode>
                <c:ptCount val="3"/>
                <c:pt idx="0">
                  <c:v>0</c:v>
                </c:pt>
                <c:pt idx="1">
                  <c:v>0</c:v>
                </c:pt>
                <c:pt idx="2">
                  <c:v>0</c:v>
                </c:pt>
              </c:numCache>
            </c:numRef>
          </c:val>
          <c:extLst>
            <c:ext xmlns:c16="http://schemas.microsoft.com/office/drawing/2014/chart" uri="{C3380CC4-5D6E-409C-BE32-E72D297353CC}">
              <c16:uniqueId val="{00000000-E882-4BE3-931A-2FE6571B2750}"/>
            </c:ext>
          </c:extLst>
        </c:ser>
        <c:ser>
          <c:idx val="1"/>
          <c:order val="1"/>
          <c:tx>
            <c:strRef>
              <c:f>'Facility Summary'!$A$9</c:f>
              <c:strCache>
                <c:ptCount val="1"/>
                <c:pt idx="0">
                  <c:v>Severity</c:v>
                </c:pt>
              </c:strCache>
            </c:strRef>
          </c:tx>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'Facility Summary'!$B$7:$D$7</c:f>
              <c:strCache>
                <c:ptCount val="3"/>
                <c:pt idx="0">
                  <c:v>Natural</c:v>
                </c:pt>
                <c:pt idx="1">
                  <c:v>Technological</c:v>
                </c:pt>
                <c:pt idx="2">
                  <c:v>Human</c:v>
                </c:pt>
              </c:strCache>
            </c:strRef>
          </c:cat>
          <c:val>
            <c:numRef>
              <c:f>'Facility Summary'!$B$9:$D$9</c:f>
              <c:numCache>
                <c:formatCode>0.00</c:formatCode>
                <c:ptCount val="3"/>
                <c:pt idx="0">
                  <c:v>0</c:v>
                </c:pt>
                <c:pt idx="1">
                  <c:v>0</c:v>
                </c:pt>
                <c:pt idx="2">
                  <c:v>0</c:v>
                </c:pt>
              </c:numCache>
            </c:numRef>
          </c:val>
          <c:extLst>
            <c:ext xmlns:c16="http://schemas.microsoft.com/office/drawing/2014/chart" uri="{C3380CC4-5D6E-409C-BE32-E72D297353CC}">
              <c16:uniqueId val="{00000001-E882-4BE3-931A-2FE6571B2750}"/>
            </c:ext>
          </c:extLst>
        </c:ser>
        <c:dLbls>
          <c:showLegendKey val="0"/>
          <c:showVal val="1"/>
          <c:showCatName val="0"/>
          <c:showSerName val="0"/>
          <c:showPercent val="0"/>
          <c:showBubbleSize val="0"/>
        </c:dLbls>
        <c:gapWidth val="150"/>
        <c:axId val="85279104"/>
        <c:axId val="85280640"/>
      </c:barChart>
      <c:catAx>
        <c:axId val="85279104"/>
        <c:scaling>
          <c:orientation val="minMax"/>
        </c:scaling>
        <c:delete val="0"/>
        <c:axPos val="b"/>
        <c:numFmt formatCode="General" sourceLinked="0"/>
        <c:majorTickMark val="none"/>
        <c:minorTickMark val="none"/>
        <c:tickLblPos val="nextTo"/>
        <c:txPr>
          <a:bodyPr/>
          <a:lstStyle/>
          <a:p>
            <a:pPr>
              <a:defRPr b="1"/>
            </a:pPr>
            <a:endParaRPr lang="en-US"/>
          </a:p>
        </c:txPr>
        <c:crossAx val="85280640"/>
        <c:crosses val="autoZero"/>
        <c:auto val="1"/>
        <c:lblAlgn val="ctr"/>
        <c:lblOffset val="100"/>
        <c:noMultiLvlLbl val="0"/>
      </c:catAx>
      <c:valAx>
        <c:axId val="85280640"/>
        <c:scaling>
          <c:orientation val="minMax"/>
        </c:scaling>
        <c:delete val="0"/>
        <c:axPos val="l"/>
        <c:majorGridlines/>
        <c:numFmt formatCode="0.00" sourceLinked="1"/>
        <c:majorTickMark val="none"/>
        <c:minorTickMark val="none"/>
        <c:tickLblPos val="nextTo"/>
        <c:crossAx val="85279104"/>
        <c:crosses val="autoZero"/>
        <c:crossBetween val="between"/>
      </c:valAx>
    </c:plotArea>
    <c:legend>
      <c:legendPos val="r"/>
      <c:overlay val="0"/>
    </c:legend>
    <c:plotVisOnly val="1"/>
    <c:dispBlanksAs val="gap"/>
    <c:showDLblsOverMax val="0"/>
  </c:chart>
  <c:printSettings>
    <c:headerFooter/>
    <c:pageMargins b="0.750000000000001" l="0.70000000000000095" r="0.70000000000000095" t="0.750000000000001"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Probability and Severity of Hazards to the Facility</a:t>
            </a:r>
          </a:p>
        </c:rich>
      </c:tx>
      <c:overlay val="0"/>
    </c:title>
    <c:autoTitleDeleted val="0"/>
    <c:plotArea>
      <c:layout/>
      <c:barChart>
        <c:barDir val="col"/>
        <c:grouping val="clustered"/>
        <c:varyColors val="0"/>
        <c:ser>
          <c:idx val="0"/>
          <c:order val="0"/>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'Facility Summary'!$A$8:$A$9</c:f>
              <c:strCache>
                <c:ptCount val="2"/>
                <c:pt idx="0">
                  <c:v>Probability</c:v>
                </c:pt>
                <c:pt idx="1">
                  <c:v>Severity</c:v>
                </c:pt>
              </c:strCache>
            </c:strRef>
          </c:cat>
          <c:val>
            <c:numRef>
              <c:f>'Facility Summary'!$E$8:$E$9</c:f>
              <c:numCache>
                <c:formatCode>0.00</c:formatCode>
                <c:ptCount val="2"/>
                <c:pt idx="0">
                  <c:v>0</c:v>
                </c:pt>
                <c:pt idx="1">
                  <c:v>0</c:v>
                </c:pt>
              </c:numCache>
            </c:numRef>
          </c:val>
          <c:extLst>
            <c:ext xmlns:c16="http://schemas.microsoft.com/office/drawing/2014/chart" uri="{C3380CC4-5D6E-409C-BE32-E72D297353CC}">
              <c16:uniqueId val="{00000000-5EEC-4755-8D40-4CBFE130860C}"/>
            </c:ext>
          </c:extLst>
        </c:ser>
        <c:dLbls>
          <c:showLegendKey val="0"/>
          <c:showVal val="1"/>
          <c:showCatName val="0"/>
          <c:showSerName val="0"/>
          <c:showPercent val="0"/>
          <c:showBubbleSize val="0"/>
        </c:dLbls>
        <c:gapWidth val="150"/>
        <c:axId val="85288448"/>
        <c:axId val="85295488"/>
      </c:barChart>
      <c:catAx>
        <c:axId val="85288448"/>
        <c:scaling>
          <c:orientation val="minMax"/>
        </c:scaling>
        <c:delete val="0"/>
        <c:axPos val="b"/>
        <c:numFmt formatCode="General" sourceLinked="0"/>
        <c:majorTickMark val="none"/>
        <c:minorTickMark val="none"/>
        <c:tickLblPos val="nextTo"/>
        <c:txPr>
          <a:bodyPr/>
          <a:lstStyle/>
          <a:p>
            <a:pPr>
              <a:defRPr b="1"/>
            </a:pPr>
            <a:endParaRPr lang="en-US"/>
          </a:p>
        </c:txPr>
        <c:crossAx val="85295488"/>
        <c:crosses val="autoZero"/>
        <c:auto val="1"/>
        <c:lblAlgn val="ctr"/>
        <c:lblOffset val="100"/>
        <c:noMultiLvlLbl val="0"/>
      </c:catAx>
      <c:valAx>
        <c:axId val="85295488"/>
        <c:scaling>
          <c:orientation val="minMax"/>
        </c:scaling>
        <c:delete val="0"/>
        <c:axPos val="l"/>
        <c:majorGridlines/>
        <c:numFmt formatCode="0.00" sourceLinked="1"/>
        <c:majorTickMark val="none"/>
        <c:minorTickMark val="none"/>
        <c:tickLblPos val="nextTo"/>
        <c:crossAx val="85288448"/>
        <c:crosses val="autoZero"/>
        <c:crossBetween val="between"/>
      </c:valAx>
    </c:plotArea>
    <c:plotVisOnly val="1"/>
    <c:dispBlanksAs val="gap"/>
    <c:showDLblsOverMax val="0"/>
  </c:chart>
  <c:printSettings>
    <c:headerFooter/>
    <c:pageMargins b="0.750000000000001" l="0.70000000000000095" r="0.70000000000000095" t="0.750000000000001"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11</xdr:col>
      <xdr:colOff>619124</xdr:colOff>
      <xdr:row>3</xdr:row>
      <xdr:rowOff>114300</xdr:rowOff>
    </xdr:from>
    <xdr:to>
      <xdr:col>14</xdr:col>
      <xdr:colOff>757040</xdr:colOff>
      <xdr:row>3</xdr:row>
      <xdr:rowOff>674504</xdr:rowOff>
    </xdr:to>
    <xdr:pic>
      <xdr:nvPicPr>
        <xdr:cNvPr id="2" name="Picture 1" descr="AHCA/NCAL">
          <a:extLst>
            <a:ext uri="{FF2B5EF4-FFF2-40B4-BE49-F238E27FC236}">
              <a16:creationId xmlns:a16="http://schemas.microsoft.com/office/drawing/2014/main" id="{1CE64500-51B9-4A32-9028-D66CF77288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49" y="752475"/>
          <a:ext cx="2166741" cy="5602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133349</xdr:rowOff>
    </xdr:from>
    <xdr:to>
      <xdr:col>5</xdr:col>
      <xdr:colOff>1</xdr:colOff>
      <xdr:row>28</xdr:row>
      <xdr:rowOff>167640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10</xdr:row>
      <xdr:rowOff>133349</xdr:rowOff>
    </xdr:from>
    <xdr:to>
      <xdr:col>7</xdr:col>
      <xdr:colOff>1882140</xdr:colOff>
      <xdr:row>29</xdr:row>
      <xdr:rowOff>0</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39997558519241921"/>
    <pageSetUpPr fitToPage="1"/>
  </sheetPr>
  <dimension ref="A1:O51"/>
  <sheetViews>
    <sheetView tabSelected="1" zoomScaleNormal="100" workbookViewId="0">
      <selection sqref="A1:O1"/>
    </sheetView>
  </sheetViews>
  <sheetFormatPr defaultColWidth="8.875" defaultRowHeight="15.75" x14ac:dyDescent="0.25"/>
  <cols>
    <col min="1" max="1" width="5.625" style="86" customWidth="1"/>
    <col min="2" max="5" width="8.875" style="86"/>
    <col min="6" max="6" width="8.375" style="86" customWidth="1"/>
    <col min="7" max="8" width="8.875" style="86"/>
    <col min="9" max="9" width="5.625" style="86" customWidth="1"/>
    <col min="10" max="14" width="8.875" style="86"/>
    <col min="15" max="15" width="10.5" style="86" customWidth="1"/>
    <col min="16" max="16384" width="8.875" style="86"/>
  </cols>
  <sheetData>
    <row r="1" spans="1:15" ht="18.75" x14ac:dyDescent="0.3">
      <c r="A1" s="250" t="s">
        <v>233</v>
      </c>
      <c r="B1" s="250"/>
      <c r="C1" s="250"/>
      <c r="D1" s="250"/>
      <c r="E1" s="250"/>
      <c r="F1" s="250"/>
      <c r="G1" s="250"/>
      <c r="H1" s="250"/>
      <c r="I1" s="250"/>
      <c r="J1" s="250"/>
      <c r="K1" s="250"/>
      <c r="L1" s="250"/>
      <c r="M1" s="250"/>
      <c r="N1" s="250"/>
      <c r="O1" s="250"/>
    </row>
    <row r="2" spans="1:15" x14ac:dyDescent="0.25">
      <c r="A2" s="256" t="s">
        <v>113</v>
      </c>
      <c r="B2" s="257"/>
      <c r="C2" s="257"/>
      <c r="D2" s="257"/>
      <c r="E2" s="257"/>
      <c r="F2" s="257"/>
      <c r="G2" s="257"/>
      <c r="H2" s="257"/>
      <c r="I2" s="257"/>
      <c r="J2" s="257"/>
      <c r="K2" s="257"/>
      <c r="L2" s="257"/>
      <c r="M2" s="257"/>
      <c r="N2" s="257"/>
      <c r="O2" s="257"/>
    </row>
    <row r="3" spans="1:15" x14ac:dyDescent="0.25">
      <c r="A3" s="261"/>
      <c r="B3" s="262"/>
      <c r="C3" s="262"/>
      <c r="D3" s="262"/>
      <c r="E3" s="262"/>
      <c r="F3" s="262"/>
      <c r="G3" s="262"/>
      <c r="H3" s="262"/>
      <c r="I3" s="262"/>
      <c r="J3" s="262"/>
      <c r="K3" s="262"/>
      <c r="L3" s="262"/>
      <c r="M3" s="262"/>
      <c r="N3" s="262"/>
      <c r="O3" s="263"/>
    </row>
    <row r="4" spans="1:15" ht="165.95" customHeight="1" x14ac:dyDescent="0.25">
      <c r="A4" s="258" t="s">
        <v>219</v>
      </c>
      <c r="B4" s="259"/>
      <c r="C4" s="259"/>
      <c r="D4" s="259"/>
      <c r="E4" s="259"/>
      <c r="F4" s="259"/>
      <c r="G4" s="259"/>
      <c r="H4" s="259"/>
      <c r="I4" s="259"/>
      <c r="J4" s="259"/>
      <c r="K4" s="259"/>
      <c r="L4" s="259"/>
      <c r="M4" s="259"/>
      <c r="N4" s="259"/>
      <c r="O4" s="260"/>
    </row>
    <row r="5" spans="1:15" x14ac:dyDescent="0.25">
      <c r="A5" s="264" t="s">
        <v>103</v>
      </c>
      <c r="B5" s="265"/>
      <c r="C5" s="265"/>
      <c r="D5" s="265"/>
      <c r="E5" s="265"/>
      <c r="F5" s="265"/>
      <c r="G5" s="265"/>
      <c r="H5" s="87"/>
      <c r="I5" s="265" t="s">
        <v>104</v>
      </c>
      <c r="J5" s="265"/>
      <c r="K5" s="265"/>
      <c r="L5" s="265"/>
      <c r="M5" s="265"/>
      <c r="N5" s="265"/>
      <c r="O5" s="266"/>
    </row>
    <row r="6" spans="1:15" x14ac:dyDescent="0.25">
      <c r="A6" s="88" t="s">
        <v>72</v>
      </c>
      <c r="B6" s="253" t="s">
        <v>73</v>
      </c>
      <c r="C6" s="253"/>
      <c r="D6" s="253"/>
      <c r="E6" s="253"/>
      <c r="F6" s="253"/>
      <c r="G6" s="253"/>
      <c r="H6" s="89"/>
      <c r="I6" s="90" t="s">
        <v>72</v>
      </c>
      <c r="J6" s="251" t="s">
        <v>43</v>
      </c>
      <c r="K6" s="251"/>
      <c r="L6" s="251"/>
      <c r="M6" s="251"/>
      <c r="N6" s="251"/>
      <c r="O6" s="252"/>
    </row>
    <row r="7" spans="1:15" x14ac:dyDescent="0.25">
      <c r="A7" s="88" t="s">
        <v>72</v>
      </c>
      <c r="B7" s="253" t="s">
        <v>74</v>
      </c>
      <c r="C7" s="253"/>
      <c r="D7" s="253"/>
      <c r="E7" s="253"/>
      <c r="F7" s="253"/>
      <c r="G7" s="253"/>
      <c r="H7" s="89"/>
      <c r="I7" s="90" t="s">
        <v>72</v>
      </c>
      <c r="J7" s="251" t="s">
        <v>44</v>
      </c>
      <c r="K7" s="251"/>
      <c r="L7" s="251"/>
      <c r="M7" s="251"/>
      <c r="N7" s="251"/>
      <c r="O7" s="252"/>
    </row>
    <row r="8" spans="1:15" x14ac:dyDescent="0.25">
      <c r="A8" s="91"/>
      <c r="B8" s="89"/>
      <c r="C8" s="89"/>
      <c r="D8" s="89"/>
      <c r="E8" s="89"/>
      <c r="F8" s="89"/>
      <c r="G8" s="89"/>
      <c r="H8" s="89"/>
      <c r="I8" s="90" t="s">
        <v>72</v>
      </c>
      <c r="J8" s="251" t="s">
        <v>76</v>
      </c>
      <c r="K8" s="251"/>
      <c r="L8" s="251"/>
      <c r="M8" s="251"/>
      <c r="N8" s="251"/>
      <c r="O8" s="252"/>
    </row>
    <row r="9" spans="1:15" x14ac:dyDescent="0.25">
      <c r="A9" s="254" t="s">
        <v>105</v>
      </c>
      <c r="B9" s="255"/>
      <c r="C9" s="255"/>
      <c r="D9" s="255"/>
      <c r="E9" s="255"/>
      <c r="F9" s="255"/>
      <c r="G9" s="255"/>
      <c r="H9" s="89"/>
      <c r="I9" s="90" t="s">
        <v>72</v>
      </c>
      <c r="J9" s="251" t="s">
        <v>45</v>
      </c>
      <c r="K9" s="251"/>
      <c r="L9" s="251"/>
      <c r="M9" s="251"/>
      <c r="N9" s="251"/>
      <c r="O9" s="252"/>
    </row>
    <row r="10" spans="1:15" x14ac:dyDescent="0.25">
      <c r="A10" s="88" t="s">
        <v>72</v>
      </c>
      <c r="B10" s="211" t="s">
        <v>222</v>
      </c>
      <c r="C10" s="92"/>
      <c r="D10" s="92"/>
      <c r="E10" s="92"/>
      <c r="F10" s="92"/>
      <c r="G10" s="89"/>
      <c r="H10" s="89"/>
      <c r="I10" s="90" t="s">
        <v>72</v>
      </c>
      <c r="J10" s="251" t="s">
        <v>46</v>
      </c>
      <c r="K10" s="251"/>
      <c r="L10" s="251"/>
      <c r="M10" s="251"/>
      <c r="N10" s="251"/>
      <c r="O10" s="252"/>
    </row>
    <row r="11" spans="1:15" x14ac:dyDescent="0.25">
      <c r="A11" s="91"/>
      <c r="B11" s="89"/>
      <c r="C11" s="89"/>
      <c r="D11" s="89"/>
      <c r="E11" s="89"/>
      <c r="F11" s="89"/>
      <c r="G11" s="89"/>
      <c r="H11" s="89"/>
      <c r="I11" s="89"/>
      <c r="J11" s="89"/>
      <c r="K11" s="89"/>
      <c r="L11" s="89"/>
      <c r="M11" s="89"/>
      <c r="N11" s="89"/>
      <c r="O11" s="93"/>
    </row>
    <row r="12" spans="1:15" x14ac:dyDescent="0.25">
      <c r="A12" s="94" t="s">
        <v>147</v>
      </c>
      <c r="B12" s="95"/>
      <c r="C12" s="95"/>
      <c r="D12" s="95"/>
      <c r="E12" s="95"/>
      <c r="F12" s="95"/>
      <c r="G12" s="95"/>
      <c r="H12" s="89"/>
      <c r="I12" s="96" t="s">
        <v>106</v>
      </c>
      <c r="J12" s="89"/>
      <c r="K12" s="89"/>
      <c r="L12" s="89"/>
      <c r="M12" s="89"/>
      <c r="N12" s="89"/>
      <c r="O12" s="93"/>
    </row>
    <row r="13" spans="1:15" x14ac:dyDescent="0.25">
      <c r="A13" s="88" t="s">
        <v>72</v>
      </c>
      <c r="B13" s="95" t="s">
        <v>59</v>
      </c>
      <c r="C13" s="95"/>
      <c r="D13" s="95"/>
      <c r="E13" s="95"/>
      <c r="F13" s="95"/>
      <c r="G13" s="95"/>
      <c r="H13" s="89"/>
      <c r="I13" s="90" t="s">
        <v>72</v>
      </c>
      <c r="J13" s="95" t="s">
        <v>47</v>
      </c>
      <c r="K13" s="95"/>
      <c r="L13" s="95"/>
      <c r="M13" s="95"/>
      <c r="N13" s="95"/>
      <c r="O13" s="97"/>
    </row>
    <row r="14" spans="1:15" x14ac:dyDescent="0.25">
      <c r="A14" s="88" t="s">
        <v>72</v>
      </c>
      <c r="B14" s="95" t="s">
        <v>60</v>
      </c>
      <c r="C14" s="95"/>
      <c r="D14" s="95"/>
      <c r="E14" s="95"/>
      <c r="F14" s="95"/>
      <c r="G14" s="95"/>
      <c r="H14" s="89"/>
      <c r="I14" s="90" t="s">
        <v>72</v>
      </c>
      <c r="J14" s="95" t="s">
        <v>48</v>
      </c>
      <c r="K14" s="95"/>
      <c r="L14" s="95"/>
      <c r="M14" s="95"/>
      <c r="N14" s="95"/>
      <c r="O14" s="97"/>
    </row>
    <row r="15" spans="1:15" x14ac:dyDescent="0.25">
      <c r="A15" s="88" t="s">
        <v>72</v>
      </c>
      <c r="B15" s="95" t="s">
        <v>61</v>
      </c>
      <c r="C15" s="95"/>
      <c r="D15" s="95"/>
      <c r="E15" s="95"/>
      <c r="F15" s="95"/>
      <c r="G15" s="95"/>
      <c r="H15" s="89"/>
      <c r="I15" s="90" t="s">
        <v>72</v>
      </c>
      <c r="J15" s="95" t="s">
        <v>49</v>
      </c>
      <c r="K15" s="95"/>
      <c r="L15" s="95"/>
      <c r="M15" s="95"/>
      <c r="N15" s="95"/>
      <c r="O15" s="97"/>
    </row>
    <row r="16" spans="1:15" x14ac:dyDescent="0.25">
      <c r="A16" s="88" t="s">
        <v>72</v>
      </c>
      <c r="B16" s="95" t="s">
        <v>62</v>
      </c>
      <c r="C16" s="95"/>
      <c r="D16" s="95"/>
      <c r="E16" s="95"/>
      <c r="F16" s="95"/>
      <c r="G16" s="95"/>
      <c r="H16" s="89"/>
      <c r="I16" s="90" t="s">
        <v>72</v>
      </c>
      <c r="J16" s="95" t="s">
        <v>77</v>
      </c>
      <c r="K16" s="95"/>
      <c r="L16" s="95"/>
      <c r="M16" s="95"/>
      <c r="N16" s="95"/>
      <c r="O16" s="97"/>
    </row>
    <row r="17" spans="1:15" x14ac:dyDescent="0.25">
      <c r="A17" s="88" t="s">
        <v>72</v>
      </c>
      <c r="B17" s="98" t="s">
        <v>110</v>
      </c>
      <c r="C17" s="89"/>
      <c r="D17" s="89"/>
      <c r="E17" s="89"/>
      <c r="F17" s="89"/>
      <c r="G17" s="89"/>
      <c r="H17" s="89"/>
      <c r="I17" s="90" t="s">
        <v>72</v>
      </c>
      <c r="J17" s="95" t="s">
        <v>50</v>
      </c>
      <c r="K17" s="95"/>
      <c r="L17" s="95"/>
      <c r="M17" s="95"/>
      <c r="N17" s="95"/>
      <c r="O17" s="97"/>
    </row>
    <row r="18" spans="1:15" x14ac:dyDescent="0.25">
      <c r="A18" s="88"/>
      <c r="B18" s="98"/>
      <c r="C18" s="89"/>
      <c r="D18" s="89"/>
      <c r="E18" s="89"/>
      <c r="F18" s="89"/>
      <c r="G18" s="89"/>
      <c r="H18" s="89"/>
      <c r="I18" s="90" t="s">
        <v>72</v>
      </c>
      <c r="J18" s="95" t="s">
        <v>51</v>
      </c>
      <c r="K18" s="95"/>
      <c r="L18" s="95"/>
      <c r="M18" s="95"/>
      <c r="N18" s="95"/>
      <c r="O18" s="97"/>
    </row>
    <row r="19" spans="1:15" x14ac:dyDescent="0.25">
      <c r="A19" s="94" t="s">
        <v>148</v>
      </c>
      <c r="B19" s="95"/>
      <c r="C19" s="95"/>
      <c r="D19" s="95"/>
      <c r="E19" s="95"/>
      <c r="F19" s="95"/>
      <c r="G19" s="95"/>
      <c r="H19" s="89"/>
      <c r="I19" s="99"/>
      <c r="J19" s="99"/>
      <c r="K19" s="95"/>
      <c r="L19" s="95"/>
      <c r="M19" s="95"/>
      <c r="N19" s="95"/>
      <c r="O19" s="97"/>
    </row>
    <row r="20" spans="1:15" x14ac:dyDescent="0.25">
      <c r="A20" s="88" t="s">
        <v>72</v>
      </c>
      <c r="B20" s="95" t="s">
        <v>63</v>
      </c>
      <c r="C20" s="95"/>
      <c r="D20" s="95"/>
      <c r="E20" s="95"/>
      <c r="F20" s="95"/>
      <c r="G20" s="95"/>
      <c r="H20" s="89"/>
      <c r="I20" s="96" t="s">
        <v>107</v>
      </c>
      <c r="J20" s="89"/>
      <c r="K20" s="89"/>
      <c r="L20" s="89"/>
      <c r="M20" s="89"/>
      <c r="N20" s="89"/>
      <c r="O20" s="93"/>
    </row>
    <row r="21" spans="1:15" x14ac:dyDescent="0.25">
      <c r="A21" s="88" t="s">
        <v>72</v>
      </c>
      <c r="B21" s="95" t="s">
        <v>64</v>
      </c>
      <c r="C21" s="95"/>
      <c r="D21" s="95"/>
      <c r="E21" s="95"/>
      <c r="F21" s="95"/>
      <c r="G21" s="95"/>
      <c r="H21" s="89"/>
      <c r="I21" s="90" t="s">
        <v>72</v>
      </c>
      <c r="J21" s="89" t="s">
        <v>78</v>
      </c>
      <c r="K21" s="89"/>
      <c r="L21" s="89"/>
      <c r="M21" s="89"/>
      <c r="N21" s="89"/>
      <c r="O21" s="93"/>
    </row>
    <row r="22" spans="1:15" x14ac:dyDescent="0.25">
      <c r="A22" s="88" t="s">
        <v>72</v>
      </c>
      <c r="B22" s="95" t="s">
        <v>65</v>
      </c>
      <c r="C22" s="95"/>
      <c r="D22" s="95"/>
      <c r="E22" s="95"/>
      <c r="F22" s="95"/>
      <c r="G22" s="95"/>
      <c r="H22" s="89"/>
      <c r="I22" s="90" t="s">
        <v>72</v>
      </c>
      <c r="J22" s="89" t="s">
        <v>52</v>
      </c>
      <c r="K22" s="89"/>
      <c r="L22" s="89"/>
      <c r="M22" s="89"/>
      <c r="N22" s="89"/>
      <c r="O22" s="93"/>
    </row>
    <row r="23" spans="1:15" x14ac:dyDescent="0.25">
      <c r="A23" s="88" t="s">
        <v>72</v>
      </c>
      <c r="B23" s="95" t="s">
        <v>66</v>
      </c>
      <c r="C23" s="95"/>
      <c r="D23" s="95"/>
      <c r="E23" s="95"/>
      <c r="F23" s="95"/>
      <c r="G23" s="95"/>
      <c r="H23" s="89"/>
      <c r="I23" s="90" t="s">
        <v>72</v>
      </c>
      <c r="J23" s="89" t="s">
        <v>54</v>
      </c>
      <c r="K23" s="89"/>
      <c r="L23" s="89"/>
      <c r="M23" s="89"/>
      <c r="N23" s="89"/>
      <c r="O23" s="93"/>
    </row>
    <row r="24" spans="1:15" x14ac:dyDescent="0.25">
      <c r="A24" s="88" t="s">
        <v>72</v>
      </c>
      <c r="B24" s="95" t="s">
        <v>67</v>
      </c>
      <c r="C24" s="95"/>
      <c r="D24" s="95"/>
      <c r="E24" s="95"/>
      <c r="F24" s="95"/>
      <c r="G24" s="95"/>
      <c r="H24" s="89"/>
      <c r="I24" s="90" t="s">
        <v>72</v>
      </c>
      <c r="J24" s="89" t="s">
        <v>56</v>
      </c>
      <c r="K24" s="89"/>
      <c r="L24" s="89"/>
      <c r="M24" s="89"/>
      <c r="N24" s="89"/>
      <c r="O24" s="93"/>
    </row>
    <row r="25" spans="1:15" x14ac:dyDescent="0.25">
      <c r="A25" s="88" t="s">
        <v>72</v>
      </c>
      <c r="B25" s="95" t="s">
        <v>68</v>
      </c>
      <c r="C25" s="95"/>
      <c r="D25" s="95"/>
      <c r="E25" s="95"/>
      <c r="F25" s="95"/>
      <c r="G25" s="95"/>
      <c r="H25" s="89"/>
      <c r="I25" s="90" t="s">
        <v>72</v>
      </c>
      <c r="J25" s="89" t="s">
        <v>58</v>
      </c>
      <c r="K25" s="89"/>
      <c r="L25" s="89"/>
      <c r="M25" s="89"/>
      <c r="N25" s="89"/>
      <c r="O25" s="93"/>
    </row>
    <row r="26" spans="1:15" x14ac:dyDescent="0.25">
      <c r="A26" s="88" t="s">
        <v>72</v>
      </c>
      <c r="B26" s="95" t="s">
        <v>69</v>
      </c>
      <c r="C26" s="95"/>
      <c r="D26" s="95"/>
      <c r="E26" s="95"/>
      <c r="F26" s="95"/>
      <c r="G26" s="95"/>
      <c r="H26" s="89"/>
      <c r="I26" s="90" t="s">
        <v>72</v>
      </c>
      <c r="J26" s="89" t="s">
        <v>53</v>
      </c>
      <c r="K26" s="89"/>
      <c r="L26" s="89"/>
      <c r="M26" s="89"/>
      <c r="N26" s="89"/>
      <c r="O26" s="93"/>
    </row>
    <row r="27" spans="1:15" x14ac:dyDescent="0.25">
      <c r="A27" s="88" t="s">
        <v>72</v>
      </c>
      <c r="B27" s="95" t="s">
        <v>70</v>
      </c>
      <c r="C27" s="95"/>
      <c r="D27" s="95"/>
      <c r="E27" s="95"/>
      <c r="F27" s="95"/>
      <c r="G27" s="95"/>
      <c r="H27" s="89"/>
      <c r="I27" s="90" t="s">
        <v>72</v>
      </c>
      <c r="J27" s="89" t="s">
        <v>55</v>
      </c>
      <c r="K27" s="89"/>
      <c r="L27" s="89"/>
      <c r="M27" s="89"/>
      <c r="N27" s="89"/>
      <c r="O27" s="93"/>
    </row>
    <row r="28" spans="1:15" x14ac:dyDescent="0.25">
      <c r="A28" s="88" t="s">
        <v>72</v>
      </c>
      <c r="B28" s="95" t="s">
        <v>71</v>
      </c>
      <c r="C28" s="95"/>
      <c r="D28" s="95"/>
      <c r="E28" s="95"/>
      <c r="F28" s="95"/>
      <c r="G28" s="95"/>
      <c r="H28" s="89"/>
      <c r="I28" s="90" t="s">
        <v>72</v>
      </c>
      <c r="J28" s="89" t="s">
        <v>57</v>
      </c>
      <c r="K28" s="89"/>
      <c r="L28" s="89"/>
      <c r="M28" s="89"/>
      <c r="N28" s="89"/>
      <c r="O28" s="93"/>
    </row>
    <row r="29" spans="1:15" x14ac:dyDescent="0.25">
      <c r="A29" s="88" t="s">
        <v>72</v>
      </c>
      <c r="B29" s="95" t="s">
        <v>75</v>
      </c>
      <c r="C29" s="95"/>
      <c r="D29" s="95"/>
      <c r="E29" s="95"/>
      <c r="F29" s="95"/>
      <c r="G29" s="95"/>
      <c r="H29" s="89"/>
      <c r="I29" s="90" t="s">
        <v>72</v>
      </c>
      <c r="J29" s="89" t="s">
        <v>79</v>
      </c>
      <c r="K29" s="89"/>
      <c r="L29" s="89"/>
      <c r="M29" s="89"/>
      <c r="N29" s="89"/>
      <c r="O29" s="93"/>
    </row>
    <row r="30" spans="1:15" x14ac:dyDescent="0.25">
      <c r="A30" s="88" t="s">
        <v>72</v>
      </c>
      <c r="B30" s="98" t="s">
        <v>111</v>
      </c>
      <c r="C30" s="89"/>
      <c r="D30" s="89"/>
      <c r="E30" s="89"/>
      <c r="F30" s="89"/>
      <c r="G30" s="89"/>
      <c r="H30" s="89"/>
      <c r="I30" s="99"/>
      <c r="J30" s="99"/>
      <c r="K30" s="89"/>
      <c r="L30" s="89"/>
      <c r="M30" s="89"/>
      <c r="N30" s="89"/>
      <c r="O30" s="93"/>
    </row>
    <row r="31" spans="1:15" x14ac:dyDescent="0.25">
      <c r="A31" s="100"/>
      <c r="B31" s="101"/>
      <c r="C31" s="101"/>
      <c r="D31" s="101"/>
      <c r="E31" s="101"/>
      <c r="F31" s="101"/>
      <c r="G31" s="101"/>
      <c r="H31" s="101"/>
      <c r="I31" s="101"/>
      <c r="J31" s="101"/>
      <c r="K31" s="101"/>
      <c r="L31" s="101"/>
      <c r="M31" s="101"/>
      <c r="N31" s="102"/>
      <c r="O31" s="103"/>
    </row>
    <row r="32" spans="1:15" x14ac:dyDescent="0.25">
      <c r="I32" s="104"/>
    </row>
    <row r="33" spans="1:15" x14ac:dyDescent="0.25">
      <c r="A33" s="105"/>
      <c r="B33" s="105"/>
      <c r="C33" s="105"/>
      <c r="D33" s="105"/>
      <c r="E33" s="105"/>
      <c r="F33" s="105"/>
      <c r="G33" s="105"/>
      <c r="H33" s="105"/>
      <c r="I33" s="106"/>
      <c r="J33" s="106"/>
      <c r="K33" s="106"/>
      <c r="L33" s="106"/>
      <c r="M33" s="106"/>
      <c r="N33" s="106"/>
      <c r="O33" s="106"/>
    </row>
    <row r="34" spans="1:15" x14ac:dyDescent="0.25">
      <c r="A34" s="105"/>
      <c r="B34" s="105"/>
      <c r="C34" s="105"/>
      <c r="D34" s="105"/>
      <c r="E34" s="105"/>
      <c r="F34" s="105"/>
      <c r="G34" s="105"/>
      <c r="H34" s="105"/>
      <c r="I34" s="106"/>
      <c r="J34" s="106"/>
      <c r="K34" s="106"/>
      <c r="L34" s="106"/>
      <c r="M34" s="106"/>
      <c r="N34" s="106"/>
      <c r="O34" s="106"/>
    </row>
    <row r="35" spans="1:15" x14ac:dyDescent="0.25">
      <c r="A35" s="105"/>
      <c r="B35" s="105"/>
      <c r="C35" s="105"/>
      <c r="D35" s="105"/>
      <c r="E35" s="105"/>
      <c r="F35" s="105"/>
      <c r="G35" s="105"/>
      <c r="H35" s="105"/>
      <c r="I35" s="105"/>
      <c r="J35" s="106"/>
      <c r="K35" s="106"/>
      <c r="L35" s="106"/>
      <c r="M35" s="106"/>
      <c r="N35" s="106"/>
      <c r="O35" s="106"/>
    </row>
    <row r="36" spans="1:15" x14ac:dyDescent="0.25">
      <c r="A36" s="105"/>
      <c r="B36" s="105"/>
      <c r="C36" s="105"/>
      <c r="D36" s="105"/>
      <c r="E36" s="105"/>
      <c r="F36" s="105"/>
      <c r="G36" s="105"/>
      <c r="H36" s="105"/>
      <c r="I36" s="106"/>
      <c r="J36" s="106"/>
      <c r="K36" s="106"/>
      <c r="L36" s="106"/>
      <c r="M36" s="106"/>
      <c r="N36" s="106"/>
      <c r="O36" s="106"/>
    </row>
    <row r="37" spans="1:15" s="107" customFormat="1" x14ac:dyDescent="0.25">
      <c r="A37" s="105"/>
      <c r="B37" s="105"/>
      <c r="C37" s="105"/>
      <c r="D37" s="105"/>
      <c r="E37" s="105"/>
      <c r="F37" s="106"/>
      <c r="G37" s="105"/>
      <c r="H37" s="105"/>
      <c r="I37" s="106"/>
      <c r="J37" s="106"/>
      <c r="K37" s="106"/>
      <c r="L37" s="106"/>
      <c r="M37" s="106"/>
      <c r="N37" s="106"/>
      <c r="O37" s="106"/>
    </row>
    <row r="38" spans="1:15" s="107" customFormat="1" x14ac:dyDescent="0.25">
      <c r="A38" s="105"/>
      <c r="B38" s="105"/>
      <c r="C38" s="105"/>
      <c r="D38" s="105"/>
      <c r="E38" s="105"/>
      <c r="F38" s="106"/>
      <c r="G38" s="105"/>
      <c r="H38" s="105"/>
      <c r="I38" s="106"/>
      <c r="J38" s="106"/>
      <c r="K38" s="106"/>
      <c r="L38" s="106"/>
      <c r="M38" s="106"/>
      <c r="N38" s="106"/>
      <c r="O38" s="106"/>
    </row>
    <row r="39" spans="1:15" s="107" customFormat="1" x14ac:dyDescent="0.25">
      <c r="A39" s="105"/>
      <c r="B39" s="105"/>
      <c r="C39" s="105"/>
      <c r="D39" s="105"/>
      <c r="E39" s="105"/>
      <c r="F39" s="106"/>
      <c r="G39" s="105"/>
      <c r="H39" s="105"/>
      <c r="I39" s="106"/>
      <c r="J39" s="106"/>
      <c r="K39" s="106"/>
      <c r="L39" s="106"/>
      <c r="M39" s="106"/>
      <c r="N39" s="106"/>
      <c r="O39" s="106"/>
    </row>
    <row r="40" spans="1:15" s="107" customFormat="1" x14ac:dyDescent="0.25">
      <c r="A40" s="105"/>
      <c r="B40" s="105"/>
      <c r="C40" s="105"/>
      <c r="D40" s="105"/>
      <c r="E40" s="105"/>
      <c r="F40" s="105"/>
      <c r="G40" s="106"/>
      <c r="H40" s="106"/>
      <c r="I40" s="106"/>
      <c r="J40" s="106"/>
      <c r="K40" s="106"/>
      <c r="L40" s="106"/>
      <c r="M40" s="106"/>
      <c r="N40" s="106"/>
      <c r="O40" s="106"/>
    </row>
    <row r="41" spans="1:15" s="107" customFormat="1" x14ac:dyDescent="0.25">
      <c r="A41" s="105"/>
      <c r="B41" s="105"/>
      <c r="C41" s="105"/>
      <c r="D41" s="105"/>
      <c r="E41" s="105"/>
      <c r="F41" s="105"/>
      <c r="G41" s="106"/>
      <c r="H41" s="106"/>
      <c r="I41" s="106"/>
      <c r="J41" s="106"/>
      <c r="K41" s="106"/>
      <c r="L41" s="106"/>
      <c r="M41" s="106"/>
      <c r="N41" s="106"/>
      <c r="O41" s="106"/>
    </row>
    <row r="42" spans="1:15" s="107" customFormat="1" x14ac:dyDescent="0.25">
      <c r="A42" s="105"/>
      <c r="B42" s="105"/>
      <c r="C42" s="105"/>
      <c r="D42" s="105"/>
      <c r="E42" s="105"/>
      <c r="F42" s="105"/>
      <c r="G42" s="106"/>
      <c r="H42" s="106"/>
      <c r="I42" s="106"/>
      <c r="J42" s="106"/>
      <c r="K42" s="106"/>
      <c r="L42" s="106"/>
      <c r="M42" s="106"/>
      <c r="N42" s="106"/>
      <c r="O42" s="106"/>
    </row>
    <row r="43" spans="1:15" s="107" customFormat="1" x14ac:dyDescent="0.25">
      <c r="A43" s="105"/>
      <c r="B43" s="105"/>
      <c r="C43" s="105"/>
      <c r="D43" s="105"/>
      <c r="E43" s="105"/>
      <c r="F43" s="105"/>
      <c r="G43" s="106"/>
      <c r="H43" s="106"/>
      <c r="I43" s="106"/>
      <c r="J43" s="106"/>
      <c r="K43" s="106"/>
      <c r="L43" s="106"/>
      <c r="M43" s="106"/>
      <c r="N43" s="106"/>
      <c r="O43" s="106"/>
    </row>
    <row r="44" spans="1:15" s="107" customFormat="1" x14ac:dyDescent="0.25">
      <c r="G44" s="106"/>
      <c r="H44" s="106"/>
      <c r="I44" s="106"/>
      <c r="J44" s="106"/>
      <c r="K44" s="106"/>
      <c r="L44" s="106"/>
      <c r="M44" s="106"/>
      <c r="N44" s="106"/>
      <c r="O44" s="106"/>
    </row>
    <row r="45" spans="1:15" s="107" customFormat="1" x14ac:dyDescent="0.25">
      <c r="G45" s="106"/>
      <c r="H45" s="106"/>
      <c r="I45" s="106"/>
      <c r="J45" s="106"/>
      <c r="K45" s="106"/>
      <c r="L45" s="106"/>
      <c r="M45" s="106"/>
      <c r="N45" s="106"/>
      <c r="O45" s="106"/>
    </row>
    <row r="46" spans="1:15" s="107" customFormat="1" x14ac:dyDescent="0.25">
      <c r="G46" s="106"/>
      <c r="H46" s="106"/>
      <c r="I46" s="106"/>
      <c r="J46" s="106"/>
      <c r="K46" s="106"/>
      <c r="L46" s="106"/>
      <c r="M46" s="106"/>
      <c r="N46" s="106"/>
      <c r="O46" s="106"/>
    </row>
    <row r="47" spans="1:15" s="107" customFormat="1" x14ac:dyDescent="0.25">
      <c r="G47" s="106"/>
      <c r="H47" s="106"/>
      <c r="I47" s="106"/>
      <c r="J47" s="106"/>
      <c r="K47" s="106"/>
      <c r="L47" s="106"/>
      <c r="M47" s="106"/>
      <c r="N47" s="106"/>
      <c r="O47" s="106"/>
    </row>
    <row r="48" spans="1:15" s="107" customFormat="1" x14ac:dyDescent="0.25">
      <c r="G48" s="106"/>
      <c r="H48" s="106"/>
      <c r="I48" s="106"/>
      <c r="J48" s="106"/>
      <c r="K48" s="106"/>
      <c r="L48" s="106"/>
      <c r="M48" s="106"/>
      <c r="N48" s="106"/>
      <c r="O48" s="106"/>
    </row>
    <row r="49" spans="7:15" s="107" customFormat="1" x14ac:dyDescent="0.25">
      <c r="G49" s="106"/>
      <c r="H49" s="106"/>
      <c r="I49" s="106"/>
      <c r="J49" s="106"/>
      <c r="K49" s="106"/>
      <c r="L49" s="106"/>
      <c r="M49" s="106"/>
      <c r="N49" s="106"/>
      <c r="O49" s="106"/>
    </row>
    <row r="50" spans="7:15" s="107" customFormat="1" x14ac:dyDescent="0.25">
      <c r="G50" s="106"/>
      <c r="H50" s="106"/>
      <c r="I50" s="106"/>
      <c r="J50" s="106"/>
      <c r="K50" s="106"/>
      <c r="L50" s="106"/>
      <c r="M50" s="106"/>
      <c r="N50" s="106"/>
      <c r="O50" s="106"/>
    </row>
    <row r="51" spans="7:15" s="107" customFormat="1" x14ac:dyDescent="0.25"/>
  </sheetData>
  <sheetProtection algorithmName="SHA-512" hashValue="ggHHnoOJS+AWF6hhX3JE6RvQ13xWxPkmwcE02rMd2Cj/s402ADL+LWTLy7MU1a6mWvgbM2y3gXkiYWLYSYF8RA==" saltValue="ShmIWY8zH/qjF5pMEBPrwA==" spinCount="100000" sheet="1" selectLockedCells="1"/>
  <mergeCells count="14">
    <mergeCell ref="A1:O1"/>
    <mergeCell ref="J10:O10"/>
    <mergeCell ref="B6:G6"/>
    <mergeCell ref="B7:G7"/>
    <mergeCell ref="A9:G9"/>
    <mergeCell ref="A2:O2"/>
    <mergeCell ref="A4:O4"/>
    <mergeCell ref="A3:O3"/>
    <mergeCell ref="A5:G5"/>
    <mergeCell ref="I5:O5"/>
    <mergeCell ref="J6:O6"/>
    <mergeCell ref="J7:O7"/>
    <mergeCell ref="J8:O8"/>
    <mergeCell ref="J9:O9"/>
  </mergeCells>
  <phoneticPr fontId="17" type="noConversion"/>
  <pageMargins left="0.7" right="0.7" top="0.75" bottom="0.75" header="0.3" footer="0.3"/>
  <pageSetup scale="79" orientation="landscape" r:id="rId1"/>
  <headerFooter>
    <oddFooter>&amp;L&amp;8The following instructions and tool are modified from the Kaiser Permanente HVA Tool.&amp;R&amp;G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sheetPr>
  <dimension ref="A1:P44"/>
  <sheetViews>
    <sheetView zoomScale="90" zoomScaleNormal="90" workbookViewId="0">
      <selection activeCell="F27" sqref="F27"/>
    </sheetView>
  </sheetViews>
  <sheetFormatPr defaultColWidth="8.875" defaultRowHeight="15.75" x14ac:dyDescent="0.25"/>
  <cols>
    <col min="1" max="1" width="11.125" customWidth="1"/>
    <col min="2" max="2" width="3.375" bestFit="1" customWidth="1"/>
    <col min="3" max="3" width="18.875" bestFit="1" customWidth="1"/>
    <col min="4" max="4" width="36.5" customWidth="1"/>
    <col min="5" max="5" width="14.625" customWidth="1"/>
    <col min="6" max="6" width="72.125" customWidth="1"/>
    <col min="7" max="7" width="11.125" customWidth="1"/>
    <col min="8" max="8" width="9.375" customWidth="1"/>
  </cols>
  <sheetData>
    <row r="1" spans="1:7" x14ac:dyDescent="0.25">
      <c r="A1" s="267" t="s">
        <v>31</v>
      </c>
      <c r="B1" s="267"/>
      <c r="C1" s="267"/>
      <c r="D1" s="267"/>
      <c r="E1" s="267"/>
      <c r="F1" s="267"/>
      <c r="G1" s="267"/>
    </row>
    <row r="2" spans="1:7" ht="16.5" thickBot="1" x14ac:dyDescent="0.3">
      <c r="A2" s="268"/>
      <c r="B2" s="268"/>
      <c r="C2" s="20" t="s">
        <v>32</v>
      </c>
      <c r="D2" s="20" t="s">
        <v>33</v>
      </c>
      <c r="E2" s="20" t="s">
        <v>86</v>
      </c>
      <c r="F2" s="20" t="s">
        <v>34</v>
      </c>
      <c r="G2" s="20" t="s">
        <v>35</v>
      </c>
    </row>
    <row r="3" spans="1:7" ht="16.5" thickTop="1" x14ac:dyDescent="0.25">
      <c r="A3" s="279" t="s">
        <v>36</v>
      </c>
      <c r="B3" s="280"/>
      <c r="C3" s="269" t="s">
        <v>80</v>
      </c>
      <c r="D3" s="271" t="s">
        <v>203</v>
      </c>
      <c r="E3" s="21">
        <v>0</v>
      </c>
      <c r="F3" s="22" t="s">
        <v>195</v>
      </c>
      <c r="G3" s="278">
        <v>1</v>
      </c>
    </row>
    <row r="4" spans="1:7" x14ac:dyDescent="0.25">
      <c r="A4" s="279"/>
      <c r="B4" s="280"/>
      <c r="C4" s="270"/>
      <c r="D4" s="272"/>
      <c r="E4" s="23" t="s">
        <v>199</v>
      </c>
      <c r="F4" s="24" t="s">
        <v>194</v>
      </c>
      <c r="G4" s="278"/>
    </row>
    <row r="5" spans="1:7" x14ac:dyDescent="0.25">
      <c r="A5" s="279"/>
      <c r="B5" s="280"/>
      <c r="C5" s="270"/>
      <c r="D5" s="272"/>
      <c r="E5" s="23" t="s">
        <v>200</v>
      </c>
      <c r="F5" s="24" t="s">
        <v>196</v>
      </c>
      <c r="G5" s="278"/>
    </row>
    <row r="6" spans="1:7" x14ac:dyDescent="0.25">
      <c r="A6" s="279"/>
      <c r="B6" s="280"/>
      <c r="C6" s="270"/>
      <c r="D6" s="272"/>
      <c r="E6" s="23" t="s">
        <v>201</v>
      </c>
      <c r="F6" s="24" t="s">
        <v>197</v>
      </c>
      <c r="G6" s="278"/>
    </row>
    <row r="7" spans="1:7" ht="16.5" thickBot="1" x14ac:dyDescent="0.3">
      <c r="A7" s="281"/>
      <c r="B7" s="282"/>
      <c r="C7" s="270"/>
      <c r="D7" s="272"/>
      <c r="E7" s="25" t="s">
        <v>202</v>
      </c>
      <c r="F7" s="26" t="s">
        <v>198</v>
      </c>
      <c r="G7" s="278"/>
    </row>
    <row r="8" spans="1:7" x14ac:dyDescent="0.25">
      <c r="A8" s="283" t="s">
        <v>22</v>
      </c>
      <c r="B8" s="284"/>
      <c r="C8" s="289" t="s">
        <v>108</v>
      </c>
      <c r="D8" s="273" t="s">
        <v>166</v>
      </c>
      <c r="E8" s="27">
        <v>0</v>
      </c>
      <c r="F8" s="28" t="s">
        <v>206</v>
      </c>
      <c r="G8" s="292">
        <v>4</v>
      </c>
    </row>
    <row r="9" spans="1:7" x14ac:dyDescent="0.25">
      <c r="A9" s="285"/>
      <c r="B9" s="286"/>
      <c r="C9" s="290"/>
      <c r="D9" s="272"/>
      <c r="E9" s="23">
        <v>1</v>
      </c>
      <c r="F9" s="29" t="s">
        <v>163</v>
      </c>
      <c r="G9" s="293"/>
    </row>
    <row r="10" spans="1:7" x14ac:dyDescent="0.25">
      <c r="A10" s="285"/>
      <c r="B10" s="286"/>
      <c r="C10" s="290"/>
      <c r="D10" s="272"/>
      <c r="E10" s="23">
        <v>2</v>
      </c>
      <c r="F10" s="29" t="s">
        <v>164</v>
      </c>
      <c r="G10" s="293"/>
    </row>
    <row r="11" spans="1:7" x14ac:dyDescent="0.25">
      <c r="A11" s="285"/>
      <c r="B11" s="286"/>
      <c r="C11" s="290"/>
      <c r="D11" s="272"/>
      <c r="E11" s="23">
        <v>3</v>
      </c>
      <c r="F11" s="29" t="s">
        <v>165</v>
      </c>
      <c r="G11" s="293"/>
    </row>
    <row r="12" spans="1:7" ht="16.5" thickBot="1" x14ac:dyDescent="0.3">
      <c r="A12" s="287"/>
      <c r="B12" s="288"/>
      <c r="C12" s="291"/>
      <c r="D12" s="274"/>
      <c r="E12" s="30">
        <v>4</v>
      </c>
      <c r="F12" s="31" t="s">
        <v>174</v>
      </c>
      <c r="G12" s="294"/>
    </row>
    <row r="13" spans="1:7" x14ac:dyDescent="0.25">
      <c r="A13" s="298" t="s">
        <v>23</v>
      </c>
      <c r="B13" s="303" t="s">
        <v>37</v>
      </c>
      <c r="C13" s="275" t="s">
        <v>38</v>
      </c>
      <c r="D13" s="273" t="s">
        <v>223</v>
      </c>
      <c r="E13" s="27">
        <v>0</v>
      </c>
      <c r="F13" s="32" t="s">
        <v>183</v>
      </c>
      <c r="G13" s="295">
        <v>24</v>
      </c>
    </row>
    <row r="14" spans="1:7" x14ac:dyDescent="0.25">
      <c r="A14" s="299"/>
      <c r="B14" s="304"/>
      <c r="C14" s="276"/>
      <c r="D14" s="272"/>
      <c r="E14" s="23">
        <v>1</v>
      </c>
      <c r="F14" s="33" t="s">
        <v>178</v>
      </c>
      <c r="G14" s="296"/>
    </row>
    <row r="15" spans="1:7" x14ac:dyDescent="0.25">
      <c r="A15" s="299"/>
      <c r="B15" s="304"/>
      <c r="C15" s="276"/>
      <c r="D15" s="272"/>
      <c r="E15" s="23">
        <v>2</v>
      </c>
      <c r="F15" s="33" t="s">
        <v>179</v>
      </c>
      <c r="G15" s="296"/>
    </row>
    <row r="16" spans="1:7" x14ac:dyDescent="0.25">
      <c r="A16" s="299"/>
      <c r="B16" s="304"/>
      <c r="C16" s="276"/>
      <c r="D16" s="272"/>
      <c r="E16" s="23">
        <v>3</v>
      </c>
      <c r="F16" s="33" t="s">
        <v>180</v>
      </c>
      <c r="G16" s="296"/>
    </row>
    <row r="17" spans="1:7" ht="16.5" thickBot="1" x14ac:dyDescent="0.3">
      <c r="A17" s="299"/>
      <c r="B17" s="304"/>
      <c r="C17" s="277"/>
      <c r="D17" s="274"/>
      <c r="E17" s="30">
        <v>4</v>
      </c>
      <c r="F17" s="34" t="s">
        <v>181</v>
      </c>
      <c r="G17" s="296"/>
    </row>
    <row r="18" spans="1:7" ht="15.75" customHeight="1" x14ac:dyDescent="0.25">
      <c r="A18" s="299"/>
      <c r="B18" s="304"/>
      <c r="C18" s="301" t="s">
        <v>150</v>
      </c>
      <c r="D18" s="305" t="s">
        <v>169</v>
      </c>
      <c r="E18" s="27">
        <v>0</v>
      </c>
      <c r="F18" s="32" t="s">
        <v>184</v>
      </c>
      <c r="G18" s="296"/>
    </row>
    <row r="19" spans="1:7" x14ac:dyDescent="0.25">
      <c r="A19" s="299"/>
      <c r="B19" s="304"/>
      <c r="C19" s="302"/>
      <c r="D19" s="306"/>
      <c r="E19" s="23">
        <v>1</v>
      </c>
      <c r="F19" s="33" t="s">
        <v>87</v>
      </c>
      <c r="G19" s="296"/>
    </row>
    <row r="20" spans="1:7" x14ac:dyDescent="0.25">
      <c r="A20" s="299"/>
      <c r="B20" s="304"/>
      <c r="C20" s="302"/>
      <c r="D20" s="306"/>
      <c r="E20" s="23">
        <v>2</v>
      </c>
      <c r="F20" s="33" t="s">
        <v>88</v>
      </c>
      <c r="G20" s="296"/>
    </row>
    <row r="21" spans="1:7" x14ac:dyDescent="0.25">
      <c r="A21" s="299"/>
      <c r="B21" s="304"/>
      <c r="C21" s="302"/>
      <c r="D21" s="306"/>
      <c r="E21" s="23">
        <v>3</v>
      </c>
      <c r="F21" s="33" t="s">
        <v>89</v>
      </c>
      <c r="G21" s="296"/>
    </row>
    <row r="22" spans="1:7" ht="16.5" thickBot="1" x14ac:dyDescent="0.3">
      <c r="A22" s="299"/>
      <c r="B22" s="304"/>
      <c r="C22" s="302"/>
      <c r="D22" s="306"/>
      <c r="E22" s="30">
        <v>4</v>
      </c>
      <c r="F22" s="34" t="s">
        <v>90</v>
      </c>
      <c r="G22" s="296"/>
    </row>
    <row r="23" spans="1:7" ht="15.75" customHeight="1" x14ac:dyDescent="0.25">
      <c r="A23" s="299"/>
      <c r="B23" s="304"/>
      <c r="C23" s="301" t="s">
        <v>167</v>
      </c>
      <c r="D23" s="305" t="s">
        <v>168</v>
      </c>
      <c r="E23" s="27">
        <v>0</v>
      </c>
      <c r="F23" s="32" t="s">
        <v>185</v>
      </c>
      <c r="G23" s="296"/>
    </row>
    <row r="24" spans="1:7" x14ac:dyDescent="0.25">
      <c r="A24" s="299"/>
      <c r="B24" s="304"/>
      <c r="C24" s="302"/>
      <c r="D24" s="306"/>
      <c r="E24" s="23">
        <v>1</v>
      </c>
      <c r="F24" s="33" t="s">
        <v>91</v>
      </c>
      <c r="G24" s="296"/>
    </row>
    <row r="25" spans="1:7" x14ac:dyDescent="0.25">
      <c r="A25" s="299"/>
      <c r="B25" s="304"/>
      <c r="C25" s="302"/>
      <c r="D25" s="306"/>
      <c r="E25" s="23">
        <v>2</v>
      </c>
      <c r="F25" s="33" t="s">
        <v>92</v>
      </c>
      <c r="G25" s="296"/>
    </row>
    <row r="26" spans="1:7" x14ac:dyDescent="0.25">
      <c r="A26" s="299"/>
      <c r="B26" s="304"/>
      <c r="C26" s="302"/>
      <c r="D26" s="306"/>
      <c r="E26" s="23">
        <v>3</v>
      </c>
      <c r="F26" s="33" t="s">
        <v>175</v>
      </c>
      <c r="G26" s="296"/>
    </row>
    <row r="27" spans="1:7" ht="16.5" thickBot="1" x14ac:dyDescent="0.3">
      <c r="A27" s="299"/>
      <c r="B27" s="304"/>
      <c r="C27" s="302"/>
      <c r="D27" s="306"/>
      <c r="E27" s="30">
        <v>4</v>
      </c>
      <c r="F27" s="34" t="s">
        <v>93</v>
      </c>
      <c r="G27" s="296"/>
    </row>
    <row r="28" spans="1:7" x14ac:dyDescent="0.25">
      <c r="A28" s="299"/>
      <c r="B28" s="307" t="s">
        <v>39</v>
      </c>
      <c r="C28" s="310" t="s">
        <v>40</v>
      </c>
      <c r="D28" s="273" t="s">
        <v>112</v>
      </c>
      <c r="E28" s="35">
        <v>0</v>
      </c>
      <c r="F28" s="32" t="s">
        <v>94</v>
      </c>
      <c r="G28" s="296"/>
    </row>
    <row r="29" spans="1:7" x14ac:dyDescent="0.25">
      <c r="A29" s="299"/>
      <c r="B29" s="308"/>
      <c r="C29" s="311"/>
      <c r="D29" s="272"/>
      <c r="E29" s="36">
        <v>1</v>
      </c>
      <c r="F29" s="33" t="s">
        <v>95</v>
      </c>
      <c r="G29" s="296"/>
    </row>
    <row r="30" spans="1:7" x14ac:dyDescent="0.25">
      <c r="A30" s="299"/>
      <c r="B30" s="308"/>
      <c r="C30" s="311"/>
      <c r="D30" s="272"/>
      <c r="E30" s="36">
        <v>2</v>
      </c>
      <c r="F30" s="33" t="s">
        <v>96</v>
      </c>
      <c r="G30" s="296"/>
    </row>
    <row r="31" spans="1:7" x14ac:dyDescent="0.25">
      <c r="A31" s="299"/>
      <c r="B31" s="308"/>
      <c r="C31" s="311"/>
      <c r="D31" s="272"/>
      <c r="E31" s="36">
        <v>3</v>
      </c>
      <c r="F31" s="33" t="s">
        <v>97</v>
      </c>
      <c r="G31" s="296"/>
    </row>
    <row r="32" spans="1:7" ht="16.5" thickBot="1" x14ac:dyDescent="0.3">
      <c r="A32" s="299"/>
      <c r="B32" s="308"/>
      <c r="C32" s="312"/>
      <c r="D32" s="274"/>
      <c r="E32" s="37">
        <v>4</v>
      </c>
      <c r="F32" s="34" t="s">
        <v>98</v>
      </c>
      <c r="G32" s="296"/>
    </row>
    <row r="33" spans="1:16" x14ac:dyDescent="0.25">
      <c r="A33" s="299"/>
      <c r="B33" s="308"/>
      <c r="C33" s="310" t="s">
        <v>41</v>
      </c>
      <c r="D33" s="273" t="s">
        <v>170</v>
      </c>
      <c r="E33" s="35">
        <v>0</v>
      </c>
      <c r="F33" s="32" t="s">
        <v>94</v>
      </c>
      <c r="G33" s="296"/>
    </row>
    <row r="34" spans="1:16" x14ac:dyDescent="0.25">
      <c r="A34" s="299"/>
      <c r="B34" s="308"/>
      <c r="C34" s="311"/>
      <c r="D34" s="272"/>
      <c r="E34" s="36">
        <v>1</v>
      </c>
      <c r="F34" s="33" t="s">
        <v>99</v>
      </c>
      <c r="G34" s="296"/>
    </row>
    <row r="35" spans="1:16" x14ac:dyDescent="0.25">
      <c r="A35" s="299"/>
      <c r="B35" s="308"/>
      <c r="C35" s="311"/>
      <c r="D35" s="272"/>
      <c r="E35" s="36">
        <v>2</v>
      </c>
      <c r="F35" s="33" t="s">
        <v>171</v>
      </c>
      <c r="G35" s="296"/>
    </row>
    <row r="36" spans="1:16" x14ac:dyDescent="0.25">
      <c r="A36" s="299"/>
      <c r="B36" s="308"/>
      <c r="C36" s="311"/>
      <c r="D36" s="272"/>
      <c r="E36" s="36">
        <v>3</v>
      </c>
      <c r="F36" s="33" t="s">
        <v>176</v>
      </c>
      <c r="G36" s="296"/>
    </row>
    <row r="37" spans="1:16" ht="16.5" thickBot="1" x14ac:dyDescent="0.3">
      <c r="A37" s="299"/>
      <c r="B37" s="308"/>
      <c r="C37" s="312"/>
      <c r="D37" s="274"/>
      <c r="E37" s="37">
        <v>4</v>
      </c>
      <c r="F37" s="34" t="s">
        <v>100</v>
      </c>
      <c r="G37" s="296"/>
    </row>
    <row r="38" spans="1:16" x14ac:dyDescent="0.25">
      <c r="A38" s="299"/>
      <c r="B38" s="308"/>
      <c r="C38" s="310" t="s">
        <v>42</v>
      </c>
      <c r="D38" s="273" t="s">
        <v>192</v>
      </c>
      <c r="E38" s="35">
        <v>0</v>
      </c>
      <c r="F38" s="32" t="s">
        <v>182</v>
      </c>
      <c r="G38" s="296"/>
    </row>
    <row r="39" spans="1:16" x14ac:dyDescent="0.25">
      <c r="A39" s="299"/>
      <c r="B39" s="308"/>
      <c r="C39" s="311"/>
      <c r="D39" s="272"/>
      <c r="E39" s="36">
        <v>1</v>
      </c>
      <c r="F39" s="33" t="s">
        <v>101</v>
      </c>
      <c r="G39" s="296"/>
    </row>
    <row r="40" spans="1:16" x14ac:dyDescent="0.25">
      <c r="A40" s="299"/>
      <c r="B40" s="308"/>
      <c r="C40" s="311"/>
      <c r="D40" s="272"/>
      <c r="E40" s="36">
        <v>2</v>
      </c>
      <c r="F40" s="33" t="s">
        <v>172</v>
      </c>
      <c r="G40" s="296"/>
    </row>
    <row r="41" spans="1:16" x14ac:dyDescent="0.25">
      <c r="A41" s="299"/>
      <c r="B41" s="308"/>
      <c r="C41" s="311"/>
      <c r="D41" s="272"/>
      <c r="E41" s="36">
        <v>3</v>
      </c>
      <c r="F41" s="70" t="s">
        <v>173</v>
      </c>
      <c r="G41" s="296"/>
      <c r="H41" s="19"/>
      <c r="I41" s="19"/>
      <c r="J41" s="19"/>
      <c r="K41" s="19"/>
      <c r="L41" s="19"/>
      <c r="M41" s="19"/>
      <c r="N41" s="19"/>
      <c r="O41" s="19"/>
      <c r="P41" s="19"/>
    </row>
    <row r="42" spans="1:16" ht="16.5" thickBot="1" x14ac:dyDescent="0.3">
      <c r="A42" s="300"/>
      <c r="B42" s="309"/>
      <c r="C42" s="313"/>
      <c r="D42" s="314"/>
      <c r="E42" s="37">
        <v>4</v>
      </c>
      <c r="F42" s="34" t="s">
        <v>102</v>
      </c>
      <c r="G42" s="297"/>
    </row>
    <row r="43" spans="1:16" ht="18" x14ac:dyDescent="0.25">
      <c r="A43" s="38" t="s">
        <v>109</v>
      </c>
      <c r="B43" s="39"/>
      <c r="C43" s="39"/>
      <c r="D43" s="39"/>
      <c r="E43" s="39"/>
      <c r="F43" s="39"/>
      <c r="G43" s="40"/>
    </row>
    <row r="44" spans="1:16" ht="18.75" thickBot="1" x14ac:dyDescent="0.3">
      <c r="A44" s="41" t="s">
        <v>193</v>
      </c>
      <c r="B44" s="42"/>
      <c r="C44" s="42"/>
      <c r="D44" s="42"/>
      <c r="E44" s="42"/>
      <c r="F44" s="42"/>
      <c r="G44" s="43"/>
    </row>
  </sheetData>
  <sheetProtection algorithmName="SHA-512" hashValue="5OXDuE4AkQ/pCRZKzp1Qjj+n0Q9WAe1OWYgv5sSwjTS41TM5ASJqqzaM4x4+NKpVn2wIlJQwpP13HoQODYOkyQ==" saltValue="I9Q7/mnHnTHLaFocQeZ3pQ==" spinCount="100000" sheet="1" selectLockedCells="1" selectUnlockedCells="1"/>
  <mergeCells count="26">
    <mergeCell ref="B13:B27"/>
    <mergeCell ref="D18:D22"/>
    <mergeCell ref="D23:D27"/>
    <mergeCell ref="C23:C27"/>
    <mergeCell ref="B28:B42"/>
    <mergeCell ref="C28:C32"/>
    <mergeCell ref="D28:D32"/>
    <mergeCell ref="C33:C37"/>
    <mergeCell ref="C38:C42"/>
    <mergeCell ref="D38:D42"/>
    <mergeCell ref="A1:G1"/>
    <mergeCell ref="A2:B2"/>
    <mergeCell ref="C3:C7"/>
    <mergeCell ref="D3:D7"/>
    <mergeCell ref="D33:D37"/>
    <mergeCell ref="C13:C17"/>
    <mergeCell ref="G3:G7"/>
    <mergeCell ref="A3:B7"/>
    <mergeCell ref="A8:B12"/>
    <mergeCell ref="C8:C12"/>
    <mergeCell ref="D8:D12"/>
    <mergeCell ref="G8:G12"/>
    <mergeCell ref="D13:D17"/>
    <mergeCell ref="G13:G42"/>
    <mergeCell ref="A13:A42"/>
    <mergeCell ref="C18:C22"/>
  </mergeCells>
  <phoneticPr fontId="17" type="noConversion"/>
  <printOptions horizontalCentered="1"/>
  <pageMargins left="0.25" right="0.25" top="0.75" bottom="0.75" header="0.3" footer="0.3"/>
  <pageSetup scale="60" fitToHeight="0" orientation="landscape" r:id="rId1"/>
  <headerFooter>
    <oddFooter>&amp;L&amp;8The following instructions and tool are modified from the Kaiser Permanente HVA Tool.&amp;R&amp;G</oddFooter>
  </headerFooter>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40"/>
  <sheetViews>
    <sheetView workbookViewId="0">
      <selection activeCell="B9" sqref="B9"/>
    </sheetView>
  </sheetViews>
  <sheetFormatPr defaultColWidth="10.875" defaultRowHeight="15" x14ac:dyDescent="0.25"/>
  <cols>
    <col min="1" max="1" width="26.125" style="122" bestFit="1" customWidth="1"/>
    <col min="2" max="2" width="11.125" style="122" bestFit="1" customWidth="1"/>
    <col min="3" max="7" width="11.125" style="122" customWidth="1"/>
    <col min="8" max="8" width="12" style="122" customWidth="1"/>
    <col min="9" max="9" width="15.25" style="122" customWidth="1"/>
    <col min="10" max="10" width="18.25" style="122" customWidth="1"/>
    <col min="11" max="11" width="10.875" style="122"/>
    <col min="12" max="12" width="20.125" style="123" hidden="1" customWidth="1"/>
    <col min="13" max="16384" width="10.875" style="122"/>
  </cols>
  <sheetData>
    <row r="1" spans="1:17" ht="18.75" x14ac:dyDescent="0.3">
      <c r="A1" s="315" t="str">
        <f>Instructions!A1</f>
        <v>Facility Name</v>
      </c>
      <c r="B1" s="315"/>
      <c r="C1" s="315"/>
      <c r="D1" s="315"/>
      <c r="E1" s="315"/>
      <c r="F1" s="315"/>
      <c r="G1" s="315"/>
      <c r="H1" s="315"/>
      <c r="I1" s="315"/>
      <c r="J1" s="315"/>
      <c r="P1" s="124"/>
      <c r="Q1" s="124"/>
    </row>
    <row r="2" spans="1:17" x14ac:dyDescent="0.25">
      <c r="D2" s="337" t="s">
        <v>208</v>
      </c>
      <c r="E2" s="338"/>
      <c r="F2" s="338"/>
      <c r="G2" s="338"/>
      <c r="H2" s="124" t="b">
        <f>P3=COUNT(B9:B33)</f>
        <v>1</v>
      </c>
      <c r="P2" s="124"/>
      <c r="Q2" s="124"/>
    </row>
    <row r="3" spans="1:17" ht="15" customHeight="1" x14ac:dyDescent="0.25">
      <c r="A3" s="317" t="s">
        <v>27</v>
      </c>
      <c r="B3" s="318"/>
      <c r="C3" s="318"/>
      <c r="D3" s="318"/>
      <c r="E3" s="318"/>
      <c r="F3" s="319"/>
      <c r="G3" s="125" t="s">
        <v>5</v>
      </c>
      <c r="H3" s="126" t="s">
        <v>4</v>
      </c>
      <c r="I3" s="127" t="s">
        <v>15</v>
      </c>
      <c r="K3" s="128"/>
      <c r="P3" s="124">
        <f>COUNT(B9:B33)</f>
        <v>0</v>
      </c>
      <c r="Q3" s="124"/>
    </row>
    <row r="4" spans="1:17" ht="15.95" customHeight="1" thickBot="1" x14ac:dyDescent="0.3">
      <c r="A4" s="320"/>
      <c r="B4" s="321"/>
      <c r="C4" s="321"/>
      <c r="D4" s="321"/>
      <c r="E4" s="321"/>
      <c r="F4" s="322"/>
      <c r="G4" s="129" t="e">
        <f>H4*I4</f>
        <v>#DIV/0!</v>
      </c>
      <c r="H4" s="130" t="e">
        <f>SUM(B9:B33)/(P3*4)</f>
        <v>#DIV/0!</v>
      </c>
      <c r="I4" s="131" t="e">
        <f>SUM(C9:H33)/(P4*4)</f>
        <v>#DIV/0!</v>
      </c>
      <c r="K4" s="128"/>
      <c r="L4" s="132" t="s">
        <v>191</v>
      </c>
      <c r="N4" s="133"/>
      <c r="P4" s="124">
        <f>COUNT(C9:H33)</f>
        <v>0</v>
      </c>
      <c r="Q4" s="124"/>
    </row>
    <row r="5" spans="1:17" x14ac:dyDescent="0.25">
      <c r="A5" s="335" t="s">
        <v>81</v>
      </c>
      <c r="B5" s="327" t="s">
        <v>16</v>
      </c>
      <c r="C5" s="324" t="s">
        <v>15</v>
      </c>
      <c r="D5" s="325"/>
      <c r="E5" s="325"/>
      <c r="F5" s="325"/>
      <c r="G5" s="325"/>
      <c r="H5" s="326"/>
      <c r="I5" s="323" t="s">
        <v>80</v>
      </c>
      <c r="J5" s="316" t="s">
        <v>149</v>
      </c>
      <c r="P5" s="124"/>
      <c r="Q5" s="124"/>
    </row>
    <row r="6" spans="1:17" x14ac:dyDescent="0.25">
      <c r="A6" s="336"/>
      <c r="B6" s="328"/>
      <c r="C6" s="329" t="s">
        <v>82</v>
      </c>
      <c r="D6" s="330"/>
      <c r="E6" s="331"/>
      <c r="F6" s="332" t="s">
        <v>83</v>
      </c>
      <c r="G6" s="333"/>
      <c r="H6" s="334"/>
      <c r="I6" s="323"/>
      <c r="J6" s="316"/>
      <c r="P6" s="124"/>
      <c r="Q6" s="124"/>
    </row>
    <row r="7" spans="1:17" ht="26.25" x14ac:dyDescent="0.25">
      <c r="A7" s="336"/>
      <c r="B7" s="328"/>
      <c r="C7" s="134" t="s">
        <v>0</v>
      </c>
      <c r="D7" s="135" t="s">
        <v>114</v>
      </c>
      <c r="E7" s="136" t="s">
        <v>115</v>
      </c>
      <c r="F7" s="137" t="s">
        <v>1</v>
      </c>
      <c r="G7" s="137" t="s">
        <v>2</v>
      </c>
      <c r="H7" s="138" t="s">
        <v>3</v>
      </c>
      <c r="I7" s="323"/>
      <c r="J7" s="316"/>
      <c r="P7" s="124"/>
      <c r="Q7" s="124"/>
    </row>
    <row r="8" spans="1:17" ht="38.25" x14ac:dyDescent="0.25">
      <c r="A8" s="336"/>
      <c r="B8" s="328"/>
      <c r="C8" s="139" t="s">
        <v>6</v>
      </c>
      <c r="D8" s="140" t="s">
        <v>7</v>
      </c>
      <c r="E8" s="140" t="s">
        <v>139</v>
      </c>
      <c r="F8" s="141" t="s">
        <v>8</v>
      </c>
      <c r="G8" s="141" t="s">
        <v>140</v>
      </c>
      <c r="H8" s="142" t="s">
        <v>9</v>
      </c>
      <c r="I8" s="323"/>
      <c r="J8" s="316"/>
    </row>
    <row r="9" spans="1:17" x14ac:dyDescent="0.25">
      <c r="A9" s="183" t="s">
        <v>116</v>
      </c>
      <c r="B9" s="160"/>
      <c r="C9" s="161"/>
      <c r="D9" s="162"/>
      <c r="E9" s="162"/>
      <c r="F9" s="163"/>
      <c r="G9" s="163"/>
      <c r="H9" s="164"/>
      <c r="I9" s="120">
        <f>SUM(B9/4)*((C9+D9+E9+F9+G9+H9)/24)</f>
        <v>0</v>
      </c>
      <c r="J9" s="119"/>
      <c r="L9" s="123" t="str">
        <f>IF(I9=0," ",(RANK(I9,$I$9:$I$103,0)+COUNTIF($I$9:I9,I9)-1))</f>
        <v xml:space="preserve"> </v>
      </c>
      <c r="N9" s="123"/>
    </row>
    <row r="10" spans="1:17" x14ac:dyDescent="0.25">
      <c r="A10" s="183" t="s">
        <v>12</v>
      </c>
      <c r="B10" s="160"/>
      <c r="C10" s="161"/>
      <c r="D10" s="162"/>
      <c r="E10" s="162"/>
      <c r="F10" s="163"/>
      <c r="G10" s="163"/>
      <c r="H10" s="164"/>
      <c r="I10" s="120">
        <f t="shared" ref="I10:I33" si="0">SUM(B10/4)*((C10+D10+E10+F10+G10+H10)/24)</f>
        <v>0</v>
      </c>
      <c r="J10" s="119"/>
      <c r="L10" s="123" t="str">
        <f>IF(I10=0," ",(RANK(I10,$I$9:$I$103,0)+COUNTIF($I$9:I10,I10)-1))</f>
        <v xml:space="preserve"> </v>
      </c>
    </row>
    <row r="11" spans="1:17" x14ac:dyDescent="0.25">
      <c r="A11" s="183" t="s">
        <v>125</v>
      </c>
      <c r="B11" s="160"/>
      <c r="C11" s="161"/>
      <c r="D11" s="162"/>
      <c r="E11" s="162"/>
      <c r="F11" s="163"/>
      <c r="G11" s="163"/>
      <c r="H11" s="164"/>
      <c r="I11" s="120">
        <f t="shared" si="0"/>
        <v>0</v>
      </c>
      <c r="J11" s="119"/>
      <c r="L11" s="123" t="str">
        <f>IF(I11=0," ",(RANK(I11,$I$9:$I$103,0)+COUNTIF($I$9:I11,I11)-1))</f>
        <v xml:space="preserve"> </v>
      </c>
    </row>
    <row r="12" spans="1:17" x14ac:dyDescent="0.25">
      <c r="A12" s="183" t="s">
        <v>117</v>
      </c>
      <c r="B12" s="160"/>
      <c r="C12" s="161"/>
      <c r="D12" s="162"/>
      <c r="E12" s="162"/>
      <c r="F12" s="163"/>
      <c r="G12" s="163"/>
      <c r="H12" s="164"/>
      <c r="I12" s="120">
        <f>SUM(B12/4)*((C12+D12+E12+F12+G12+H12)/24)</f>
        <v>0</v>
      </c>
      <c r="J12" s="119"/>
      <c r="L12" s="123" t="str">
        <f>IF(I12=0," ",(RANK(I12,$I$9:$I$103,0)+COUNTIF($I$9:I12,I12)-1))</f>
        <v xml:space="preserve"> </v>
      </c>
    </row>
    <row r="13" spans="1:17" x14ac:dyDescent="0.25">
      <c r="A13" s="183" t="s">
        <v>13</v>
      </c>
      <c r="B13" s="160"/>
      <c r="C13" s="161"/>
      <c r="D13" s="162"/>
      <c r="E13" s="162"/>
      <c r="F13" s="163"/>
      <c r="G13" s="163"/>
      <c r="H13" s="164"/>
      <c r="I13" s="120">
        <f t="shared" si="0"/>
        <v>0</v>
      </c>
      <c r="J13" s="119"/>
      <c r="L13" s="123" t="str">
        <f>IF(I13=0," ",(RANK(I13,$I$9:$I$103,0)+COUNTIF($I$9:I13,I13)-1))</f>
        <v xml:space="preserve"> </v>
      </c>
    </row>
    <row r="14" spans="1:17" x14ac:dyDescent="0.25">
      <c r="A14" s="183" t="s">
        <v>119</v>
      </c>
      <c r="B14" s="160"/>
      <c r="C14" s="161"/>
      <c r="D14" s="162"/>
      <c r="E14" s="162"/>
      <c r="F14" s="163"/>
      <c r="G14" s="163"/>
      <c r="H14" s="164"/>
      <c r="I14" s="120">
        <f t="shared" si="0"/>
        <v>0</v>
      </c>
      <c r="J14" s="119"/>
      <c r="L14" s="123" t="str">
        <f>IF(I14=0," ",(RANK(I14,$I$9:$I$103,0)+COUNTIF($I$9:I14,I14)-1))</f>
        <v xml:space="preserve"> </v>
      </c>
    </row>
    <row r="15" spans="1:17" x14ac:dyDescent="0.25">
      <c r="A15" s="183" t="s">
        <v>118</v>
      </c>
      <c r="B15" s="160"/>
      <c r="C15" s="161"/>
      <c r="D15" s="162"/>
      <c r="E15" s="162"/>
      <c r="F15" s="163"/>
      <c r="G15" s="163"/>
      <c r="H15" s="164"/>
      <c r="I15" s="120">
        <f t="shared" si="0"/>
        <v>0</v>
      </c>
      <c r="J15" s="119"/>
      <c r="L15" s="123" t="str">
        <f>IF(I15=0," ",(RANK(I15,$I$9:$I$103,0)+COUNTIF($I$9:I15,I15)-1))</f>
        <v xml:space="preserve"> </v>
      </c>
    </row>
    <row r="16" spans="1:17" x14ac:dyDescent="0.25">
      <c r="A16" s="184" t="s">
        <v>228</v>
      </c>
      <c r="B16" s="160"/>
      <c r="C16" s="161"/>
      <c r="D16" s="162"/>
      <c r="E16" s="162"/>
      <c r="F16" s="163"/>
      <c r="G16" s="163"/>
      <c r="H16" s="164"/>
      <c r="I16" s="120">
        <f t="shared" si="0"/>
        <v>0</v>
      </c>
      <c r="J16" s="119"/>
      <c r="L16" s="123" t="str">
        <f>IF(I16=0," ",(RANK(I16,$I$9:$I$103,0)+COUNTIF($I$9:I16,I16)-1))</f>
        <v xml:space="preserve"> </v>
      </c>
    </row>
    <row r="17" spans="1:12" x14ac:dyDescent="0.25">
      <c r="A17" s="184" t="s">
        <v>229</v>
      </c>
      <c r="B17" s="160"/>
      <c r="C17" s="161"/>
      <c r="D17" s="162"/>
      <c r="E17" s="162"/>
      <c r="F17" s="163"/>
      <c r="G17" s="163"/>
      <c r="H17" s="164"/>
      <c r="I17" s="120">
        <f>SUM(B17/4)*((C17+D17+E17+F17+G17+H17)/24)</f>
        <v>0</v>
      </c>
      <c r="J17" s="119"/>
      <c r="L17" s="123" t="str">
        <f>IF(I17=0," ",(RANK(I17,$I$9:$I$103,0)+COUNTIF($I$9:I17,I17)-1))</f>
        <v xml:space="preserve"> </v>
      </c>
    </row>
    <row r="18" spans="1:12" x14ac:dyDescent="0.25">
      <c r="A18" s="183" t="s">
        <v>26</v>
      </c>
      <c r="B18" s="160"/>
      <c r="C18" s="161"/>
      <c r="D18" s="162"/>
      <c r="E18" s="162"/>
      <c r="F18" s="163"/>
      <c r="G18" s="163"/>
      <c r="H18" s="164"/>
      <c r="I18" s="120">
        <f t="shared" si="0"/>
        <v>0</v>
      </c>
      <c r="J18" s="119"/>
      <c r="L18" s="123" t="str">
        <f>IF(I18=0," ",(RANK(I18,$I$9:$I$103,0)+COUNTIF($I$9:I18,I18)-1))</f>
        <v xml:space="preserve"> </v>
      </c>
    </row>
    <row r="19" spans="1:12" x14ac:dyDescent="0.25">
      <c r="A19" s="183" t="s">
        <v>121</v>
      </c>
      <c r="B19" s="160"/>
      <c r="C19" s="165"/>
      <c r="D19" s="162"/>
      <c r="E19" s="162"/>
      <c r="F19" s="163"/>
      <c r="G19" s="163"/>
      <c r="H19" s="164"/>
      <c r="I19" s="120">
        <f t="shared" si="0"/>
        <v>0</v>
      </c>
      <c r="J19" s="119"/>
      <c r="L19" s="123" t="str">
        <f>IF(I19=0," ",(RANK(I19,$I$9:$I$103,0)+COUNTIF($I$9:I19,I19)-1))</f>
        <v xml:space="preserve"> </v>
      </c>
    </row>
    <row r="20" spans="1:12" s="143" customFormat="1" x14ac:dyDescent="0.25">
      <c r="A20" s="185" t="s">
        <v>120</v>
      </c>
      <c r="B20" s="166"/>
      <c r="C20" s="167"/>
      <c r="D20" s="168"/>
      <c r="E20" s="168"/>
      <c r="F20" s="169"/>
      <c r="G20" s="169"/>
      <c r="H20" s="170"/>
      <c r="I20" s="120">
        <f t="shared" si="0"/>
        <v>0</v>
      </c>
      <c r="J20" s="119"/>
      <c r="L20" s="123" t="str">
        <f>IF(I20=0," ",(RANK(I20,$I$9:$I$103,0)+COUNTIF($I$9:I20,I20)-1))</f>
        <v xml:space="preserve"> </v>
      </c>
    </row>
    <row r="21" spans="1:12" s="143" customFormat="1" x14ac:dyDescent="0.25">
      <c r="A21" s="185" t="s">
        <v>226</v>
      </c>
      <c r="B21" s="166"/>
      <c r="C21" s="167"/>
      <c r="D21" s="168"/>
      <c r="E21" s="168"/>
      <c r="F21" s="169"/>
      <c r="G21" s="169"/>
      <c r="H21" s="170"/>
      <c r="I21" s="120">
        <f t="shared" si="0"/>
        <v>0</v>
      </c>
      <c r="J21" s="119"/>
      <c r="L21" s="123" t="str">
        <f>IF(I21=0," ",(RANK(I21,$I$9:$I$103,0)+COUNTIF($I$9:I21,I21)-1))</f>
        <v xml:space="preserve"> </v>
      </c>
    </row>
    <row r="22" spans="1:12" s="143" customFormat="1" x14ac:dyDescent="0.25">
      <c r="A22" s="185" t="s">
        <v>122</v>
      </c>
      <c r="B22" s="166"/>
      <c r="C22" s="167"/>
      <c r="D22" s="168"/>
      <c r="E22" s="168"/>
      <c r="F22" s="169"/>
      <c r="G22" s="169"/>
      <c r="H22" s="170"/>
      <c r="I22" s="120">
        <f t="shared" si="0"/>
        <v>0</v>
      </c>
      <c r="J22" s="119"/>
      <c r="L22" s="123" t="str">
        <f>IF(I22=0," ",(RANK(I22,$I$9:$I$103,0)+COUNTIF($I$9:I22,I22)-1))</f>
        <v xml:space="preserve"> </v>
      </c>
    </row>
    <row r="23" spans="1:12" x14ac:dyDescent="0.25">
      <c r="A23" s="183" t="s">
        <v>14</v>
      </c>
      <c r="B23" s="160"/>
      <c r="C23" s="161"/>
      <c r="D23" s="162"/>
      <c r="E23" s="162"/>
      <c r="F23" s="163"/>
      <c r="G23" s="163"/>
      <c r="H23" s="164"/>
      <c r="I23" s="120">
        <f t="shared" si="0"/>
        <v>0</v>
      </c>
      <c r="J23" s="119"/>
      <c r="L23" s="123" t="str">
        <f>IF(I23=0," ",(RANK(I23,$I$9:$I$103,0)+COUNTIF($I$9:I23,I23)-1))</f>
        <v xml:space="preserve"> </v>
      </c>
    </row>
    <row r="24" spans="1:12" x14ac:dyDescent="0.25">
      <c r="A24" s="183" t="s">
        <v>11</v>
      </c>
      <c r="B24" s="160"/>
      <c r="C24" s="161"/>
      <c r="D24" s="162"/>
      <c r="E24" s="162"/>
      <c r="F24" s="163"/>
      <c r="G24" s="163"/>
      <c r="H24" s="164"/>
      <c r="I24" s="120">
        <f t="shared" si="0"/>
        <v>0</v>
      </c>
      <c r="J24" s="119"/>
      <c r="L24" s="123" t="str">
        <f>IF(I24=0," ",(RANK(I24,$I$9:$I$103,0)+COUNTIF($I$9:I24,I24)-1))</f>
        <v xml:space="preserve"> </v>
      </c>
    </row>
    <row r="25" spans="1:12" x14ac:dyDescent="0.25">
      <c r="A25" s="183" t="s">
        <v>126</v>
      </c>
      <c r="B25" s="160"/>
      <c r="C25" s="165"/>
      <c r="D25" s="162"/>
      <c r="E25" s="162"/>
      <c r="F25" s="163"/>
      <c r="G25" s="163"/>
      <c r="H25" s="164"/>
      <c r="I25" s="120">
        <f t="shared" si="0"/>
        <v>0</v>
      </c>
      <c r="J25" s="119"/>
      <c r="L25" s="123" t="str">
        <f>IF(I25=0," ",(RANK(I25,$I$9:$I$103,0)+COUNTIF($I$9:I25,I25)-1))</f>
        <v xml:space="preserve"> </v>
      </c>
    </row>
    <row r="26" spans="1:12" x14ac:dyDescent="0.25">
      <c r="A26" s="186" t="s">
        <v>230</v>
      </c>
      <c r="B26" s="171"/>
      <c r="C26" s="165"/>
      <c r="D26" s="162"/>
      <c r="E26" s="162"/>
      <c r="F26" s="163"/>
      <c r="G26" s="163"/>
      <c r="H26" s="164"/>
      <c r="I26" s="120">
        <f t="shared" si="0"/>
        <v>0</v>
      </c>
      <c r="J26" s="119"/>
      <c r="L26" s="123" t="str">
        <f>IF(I26=0," ",(RANK(I26,$I$9:$I$103,0)+COUNTIF($I$9:I26,I26)-1))</f>
        <v xml:space="preserve"> </v>
      </c>
    </row>
    <row r="27" spans="1:12" x14ac:dyDescent="0.25">
      <c r="A27" s="186" t="s">
        <v>123</v>
      </c>
      <c r="B27" s="171"/>
      <c r="C27" s="165"/>
      <c r="D27" s="162"/>
      <c r="E27" s="162"/>
      <c r="F27" s="163"/>
      <c r="G27" s="163"/>
      <c r="H27" s="164"/>
      <c r="I27" s="120">
        <f t="shared" si="0"/>
        <v>0</v>
      </c>
      <c r="J27" s="119"/>
      <c r="L27" s="123" t="str">
        <f>IF(I27=0," ",(RANK(I27,$I$9:$I$103,0)+COUNTIF($I$9:I27,I27)-1))</f>
        <v xml:space="preserve"> </v>
      </c>
    </row>
    <row r="28" spans="1:12" x14ac:dyDescent="0.25">
      <c r="A28" s="186" t="s">
        <v>10</v>
      </c>
      <c r="B28" s="171"/>
      <c r="C28" s="165"/>
      <c r="D28" s="172"/>
      <c r="E28" s="162"/>
      <c r="F28" s="163"/>
      <c r="G28" s="163"/>
      <c r="H28" s="164"/>
      <c r="I28" s="120">
        <f t="shared" si="0"/>
        <v>0</v>
      </c>
      <c r="J28" s="119"/>
      <c r="L28" s="123" t="str">
        <f>IF(I28=0," ",(RANK(I28,$I$9:$I$103,0)+COUNTIF($I$9:I28,I28)-1))</f>
        <v xml:space="preserve"> </v>
      </c>
    </row>
    <row r="29" spans="1:12" x14ac:dyDescent="0.25">
      <c r="A29" s="186" t="s">
        <v>124</v>
      </c>
      <c r="B29" s="171"/>
      <c r="C29" s="165"/>
      <c r="D29" s="172"/>
      <c r="E29" s="162"/>
      <c r="F29" s="163"/>
      <c r="G29" s="163"/>
      <c r="H29" s="164"/>
      <c r="I29" s="120">
        <f t="shared" si="0"/>
        <v>0</v>
      </c>
      <c r="J29" s="119"/>
      <c r="L29" s="123" t="str">
        <f>IF(I29=0," ",(RANK(I29,$I$9:$I$103,0)+COUNTIF($I$9:I29,I29)-1))</f>
        <v xml:space="preserve"> </v>
      </c>
    </row>
    <row r="30" spans="1:12" x14ac:dyDescent="0.25">
      <c r="A30" s="183" t="s">
        <v>24</v>
      </c>
      <c r="B30" s="171"/>
      <c r="C30" s="161"/>
      <c r="D30" s="162"/>
      <c r="E30" s="162"/>
      <c r="F30" s="163"/>
      <c r="G30" s="163"/>
      <c r="H30" s="164"/>
      <c r="I30" s="120">
        <f t="shared" ref="I30:I32" si="1">SUM(B30/4)*((C30+D30+E30+F30+G30+H30)/24)</f>
        <v>0</v>
      </c>
      <c r="J30" s="119"/>
      <c r="L30" s="123" t="str">
        <f>IF(I30=0," ",(RANK(I30,$I$9:$I$103,0)+COUNTIF($I$9:I30,I30)-1))</f>
        <v xml:space="preserve"> </v>
      </c>
    </row>
    <row r="31" spans="1:12" x14ac:dyDescent="0.25">
      <c r="A31" s="112"/>
      <c r="B31" s="117"/>
      <c r="C31" s="118"/>
      <c r="D31" s="118"/>
      <c r="E31" s="110"/>
      <c r="F31" s="109"/>
      <c r="G31" s="109"/>
      <c r="H31" s="111"/>
      <c r="I31" s="120">
        <f>SUM(B31/4)*((C31+D31+E31+F31+G31+H31)/24)</f>
        <v>0</v>
      </c>
      <c r="J31" s="119"/>
      <c r="L31" s="123" t="str">
        <f>IF(I31=0," ",(RANK(I31,$I$9:$I$103,0)+COUNTIF($I$9:I31,I31)-1))</f>
        <v xml:space="preserve"> </v>
      </c>
    </row>
    <row r="32" spans="1:12" x14ac:dyDescent="0.25">
      <c r="A32" s="112"/>
      <c r="B32" s="117"/>
      <c r="C32" s="118"/>
      <c r="D32" s="118"/>
      <c r="E32" s="110"/>
      <c r="F32" s="109"/>
      <c r="G32" s="109"/>
      <c r="H32" s="111"/>
      <c r="I32" s="120">
        <f t="shared" si="1"/>
        <v>0</v>
      </c>
      <c r="J32" s="119"/>
      <c r="L32" s="123" t="str">
        <f>IF(I32=0," ",(RANK(I32,$I$9:$I$103,0)+COUNTIF($I$9:I32,I32)-1))</f>
        <v xml:space="preserve"> </v>
      </c>
    </row>
    <row r="33" spans="1:12" x14ac:dyDescent="0.25">
      <c r="A33" s="113"/>
      <c r="B33" s="115"/>
      <c r="C33" s="116"/>
      <c r="D33" s="110"/>
      <c r="E33" s="110"/>
      <c r="F33" s="109"/>
      <c r="G33" s="109"/>
      <c r="H33" s="111"/>
      <c r="I33" s="120">
        <f t="shared" si="0"/>
        <v>0</v>
      </c>
      <c r="J33" s="119"/>
      <c r="L33" s="123" t="str">
        <f>IF(I33=0," ",(RANK(I33,$I$9:$I$103,0)+COUNTIF($I$9:I33,I33)-1))</f>
        <v xml:space="preserve"> </v>
      </c>
    </row>
    <row r="34" spans="1:12" x14ac:dyDescent="0.25">
      <c r="A34" s="144" t="s">
        <v>25</v>
      </c>
      <c r="B34" s="145" t="e">
        <f t="shared" ref="B34:I34" si="2">AVERAGEIF(B9:B33,"&lt;&gt;0")</f>
        <v>#DIV/0!</v>
      </c>
      <c r="C34" s="146" t="e">
        <f t="shared" si="2"/>
        <v>#DIV/0!</v>
      </c>
      <c r="D34" s="146" t="e">
        <f t="shared" si="2"/>
        <v>#DIV/0!</v>
      </c>
      <c r="E34" s="146" t="e">
        <f t="shared" si="2"/>
        <v>#DIV/0!</v>
      </c>
      <c r="F34" s="146" t="e">
        <f t="shared" si="2"/>
        <v>#DIV/0!</v>
      </c>
      <c r="G34" s="146" t="e">
        <f t="shared" si="2"/>
        <v>#DIV/0!</v>
      </c>
      <c r="H34" s="145" t="e">
        <f t="shared" si="2"/>
        <v>#DIV/0!</v>
      </c>
      <c r="I34" s="121" t="e">
        <f t="shared" si="2"/>
        <v>#DIV/0!</v>
      </c>
    </row>
    <row r="35" spans="1:12" x14ac:dyDescent="0.25">
      <c r="A35" s="147"/>
      <c r="B35" s="148"/>
      <c r="C35" s="148"/>
      <c r="D35" s="148"/>
      <c r="E35" s="148"/>
      <c r="F35" s="148"/>
      <c r="G35" s="148"/>
      <c r="H35" s="148"/>
      <c r="I35" s="149"/>
    </row>
    <row r="36" spans="1:12" x14ac:dyDescent="0.25">
      <c r="A36" s="147"/>
      <c r="B36" s="150"/>
      <c r="C36" s="150"/>
      <c r="D36" s="150"/>
      <c r="E36" s="150"/>
      <c r="F36" s="148"/>
      <c r="G36" s="148"/>
      <c r="H36" s="148"/>
      <c r="I36" s="149"/>
    </row>
    <row r="37" spans="1:12" x14ac:dyDescent="0.25">
      <c r="A37" s="147"/>
      <c r="B37" s="151"/>
      <c r="C37" s="151"/>
      <c r="D37" s="151"/>
      <c r="E37" s="151"/>
      <c r="F37" s="148"/>
      <c r="G37" s="148"/>
      <c r="H37" s="148"/>
      <c r="I37" s="149"/>
    </row>
    <row r="38" spans="1:12" x14ac:dyDescent="0.25">
      <c r="A38" s="149"/>
      <c r="B38" s="148"/>
      <c r="C38" s="148"/>
      <c r="D38" s="148"/>
      <c r="E38" s="148"/>
      <c r="F38" s="148"/>
      <c r="G38" s="148"/>
      <c r="H38" s="148"/>
      <c r="I38" s="149"/>
    </row>
    <row r="39" spans="1:12" x14ac:dyDescent="0.25">
      <c r="A39" s="149"/>
      <c r="B39" s="148"/>
      <c r="C39" s="148"/>
      <c r="D39" s="148"/>
      <c r="E39" s="148"/>
      <c r="F39" s="148"/>
      <c r="G39" s="148"/>
      <c r="H39" s="148"/>
      <c r="I39" s="149"/>
    </row>
    <row r="40" spans="1:12" x14ac:dyDescent="0.25">
      <c r="A40" s="149"/>
      <c r="B40" s="149"/>
      <c r="C40" s="149"/>
      <c r="D40" s="149"/>
      <c r="E40" s="149"/>
      <c r="F40" s="149"/>
      <c r="G40" s="149"/>
      <c r="H40" s="149"/>
      <c r="I40" s="149"/>
    </row>
  </sheetData>
  <sheetProtection algorithmName="SHA-512" hashValue="UCeKbxS/2BxbD34awimc/5xP9IfVBMiLfW2FZdTJdWMMuzc00s+zD1Uws9WnUOnciVSElqoF7YQeUb2MCdC9DA==" saltValue="LhNWf2IzGtxB39EV0JG86g==" spinCount="100000" sheet="1" selectLockedCells="1"/>
  <sortState ref="A5:A25">
    <sortCondition ref="A5"/>
  </sortState>
  <mergeCells count="10">
    <mergeCell ref="A1:J1"/>
    <mergeCell ref="J5:J8"/>
    <mergeCell ref="A3:F4"/>
    <mergeCell ref="I5:I8"/>
    <mergeCell ref="C5:H5"/>
    <mergeCell ref="B5:B8"/>
    <mergeCell ref="C6:E6"/>
    <mergeCell ref="F6:H6"/>
    <mergeCell ref="A5:A8"/>
    <mergeCell ref="D2:G2"/>
  </mergeCells>
  <phoneticPr fontId="17" type="noConversion"/>
  <conditionalFormatting sqref="A30">
    <cfRule type="duplicateValues" dxfId="21" priority="3"/>
  </conditionalFormatting>
  <conditionalFormatting sqref="A30">
    <cfRule type="duplicateValues" dxfId="20" priority="4"/>
  </conditionalFormatting>
  <conditionalFormatting sqref="A9:A29 A31:A39">
    <cfRule type="duplicateValues" dxfId="19" priority="64"/>
  </conditionalFormatting>
  <conditionalFormatting sqref="A9:A29 A31:A37">
    <cfRule type="duplicateValues" dxfId="18" priority="66"/>
  </conditionalFormatting>
  <dataValidations count="1">
    <dataValidation type="list" allowBlank="1" showInputMessage="1" showErrorMessage="1" sqref="B9:H33" xr:uid="{00000000-0002-0000-0400-000000000000}">
      <formula1>Score</formula1>
    </dataValidation>
  </dataValidations>
  <pageMargins left="0.25" right="0.25" top="0.75" bottom="0.75" header="0.3" footer="0.3"/>
  <pageSetup scale="89" fitToHeight="0" orientation="landscape" r:id="rId1"/>
  <headerFooter>
    <oddFooter>&amp;L&amp;8The following instructions and tool are modified from the Kaiser Permanente HVA Tool.&amp;R&amp;G</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P42"/>
  <sheetViews>
    <sheetView workbookViewId="0">
      <selection activeCell="B9" sqref="B9"/>
    </sheetView>
  </sheetViews>
  <sheetFormatPr defaultColWidth="10.875" defaultRowHeight="15" x14ac:dyDescent="0.25"/>
  <cols>
    <col min="1" max="1" width="34.125" style="1" customWidth="1"/>
    <col min="2" max="2" width="11.125" style="1" bestFit="1" customWidth="1"/>
    <col min="3" max="7" width="11.125" style="1" customWidth="1"/>
    <col min="8" max="8" width="12" style="1" customWidth="1"/>
    <col min="9" max="9" width="14" style="1" customWidth="1"/>
    <col min="10" max="10" width="18.125" style="1" customWidth="1"/>
    <col min="11" max="11" width="10.875" style="1" customWidth="1"/>
    <col min="12" max="12" width="10.875" style="71" hidden="1" customWidth="1"/>
    <col min="13" max="16384" width="10.875" style="1"/>
  </cols>
  <sheetData>
    <row r="1" spans="1:16" ht="18.75" x14ac:dyDescent="0.3">
      <c r="A1" s="339" t="str">
        <f>Instructions!A1</f>
        <v>Facility Name</v>
      </c>
      <c r="B1" s="339"/>
      <c r="C1" s="339"/>
      <c r="D1" s="339"/>
      <c r="E1" s="339"/>
      <c r="F1" s="339"/>
      <c r="G1" s="339"/>
      <c r="H1" s="339"/>
      <c r="I1" s="339"/>
      <c r="J1" s="339"/>
      <c r="P1" s="78"/>
    </row>
    <row r="2" spans="1:16" x14ac:dyDescent="0.25">
      <c r="D2" s="85" t="s">
        <v>208</v>
      </c>
      <c r="E2" s="85"/>
      <c r="F2" s="85"/>
      <c r="P2" s="78"/>
    </row>
    <row r="3" spans="1:16" ht="15" customHeight="1" x14ac:dyDescent="0.25">
      <c r="A3" s="341" t="s">
        <v>28</v>
      </c>
      <c r="B3" s="342"/>
      <c r="C3" s="342"/>
      <c r="D3" s="342"/>
      <c r="E3" s="342"/>
      <c r="F3" s="343"/>
      <c r="G3" s="14" t="s">
        <v>5</v>
      </c>
      <c r="H3" s="15" t="s">
        <v>4</v>
      </c>
      <c r="I3" s="16" t="s">
        <v>15</v>
      </c>
      <c r="P3" s="78">
        <f>COUNT(B9:B35)</f>
        <v>0</v>
      </c>
    </row>
    <row r="4" spans="1:16" ht="15.95" customHeight="1" thickBot="1" x14ac:dyDescent="0.3">
      <c r="A4" s="344"/>
      <c r="B4" s="345"/>
      <c r="C4" s="345"/>
      <c r="D4" s="345"/>
      <c r="E4" s="345"/>
      <c r="F4" s="346"/>
      <c r="G4" s="17" t="e">
        <f>H4*I4</f>
        <v>#DIV/0!</v>
      </c>
      <c r="H4" s="9" t="e">
        <f>SUM(B9:B35)/(P3*4)</f>
        <v>#DIV/0!</v>
      </c>
      <c r="I4" s="18" t="e">
        <f>SUM(C9:H35)/(P4*4)</f>
        <v>#DIV/0!</v>
      </c>
      <c r="L4" s="72" t="s">
        <v>191</v>
      </c>
      <c r="P4" s="78">
        <f>COUNT(C9:H35)</f>
        <v>0</v>
      </c>
    </row>
    <row r="5" spans="1:16" ht="15" customHeight="1" x14ac:dyDescent="0.25">
      <c r="A5" s="347" t="s">
        <v>81</v>
      </c>
      <c r="B5" s="349" t="s">
        <v>16</v>
      </c>
      <c r="C5" s="351" t="s">
        <v>15</v>
      </c>
      <c r="D5" s="352"/>
      <c r="E5" s="352"/>
      <c r="F5" s="352"/>
      <c r="G5" s="352"/>
      <c r="H5" s="353"/>
      <c r="I5" s="354" t="s">
        <v>80</v>
      </c>
      <c r="J5" s="340" t="s">
        <v>149</v>
      </c>
      <c r="P5" s="78"/>
    </row>
    <row r="6" spans="1:16" x14ac:dyDescent="0.25">
      <c r="A6" s="348"/>
      <c r="B6" s="350"/>
      <c r="C6" s="355" t="s">
        <v>82</v>
      </c>
      <c r="D6" s="356"/>
      <c r="E6" s="357"/>
      <c r="F6" s="358" t="s">
        <v>83</v>
      </c>
      <c r="G6" s="359"/>
      <c r="H6" s="360"/>
      <c r="I6" s="354"/>
      <c r="J6" s="340"/>
      <c r="P6" s="78"/>
    </row>
    <row r="7" spans="1:16" ht="26.25" x14ac:dyDescent="0.25">
      <c r="A7" s="348"/>
      <c r="B7" s="350"/>
      <c r="C7" s="11" t="s">
        <v>0</v>
      </c>
      <c r="D7" s="44" t="s">
        <v>114</v>
      </c>
      <c r="E7" s="46" t="s">
        <v>115</v>
      </c>
      <c r="F7" s="12" t="s">
        <v>1</v>
      </c>
      <c r="G7" s="12" t="s">
        <v>2</v>
      </c>
      <c r="H7" s="13" t="s">
        <v>3</v>
      </c>
      <c r="I7" s="354"/>
      <c r="J7" s="340"/>
      <c r="P7" s="78"/>
    </row>
    <row r="8" spans="1:16" ht="38.25" x14ac:dyDescent="0.25">
      <c r="A8" s="348"/>
      <c r="B8" s="350"/>
      <c r="C8" s="3" t="s">
        <v>6</v>
      </c>
      <c r="D8" s="45" t="s">
        <v>7</v>
      </c>
      <c r="E8" s="45" t="s">
        <v>139</v>
      </c>
      <c r="F8" s="2" t="s">
        <v>8</v>
      </c>
      <c r="G8" s="2" t="s">
        <v>140</v>
      </c>
      <c r="H8" s="4" t="s">
        <v>9</v>
      </c>
      <c r="I8" s="354"/>
      <c r="J8" s="340"/>
    </row>
    <row r="9" spans="1:16" x14ac:dyDescent="0.25">
      <c r="A9" s="179" t="s">
        <v>177</v>
      </c>
      <c r="B9" s="173"/>
      <c r="C9" s="163"/>
      <c r="D9" s="163"/>
      <c r="E9" s="162"/>
      <c r="F9" s="163"/>
      <c r="G9" s="163"/>
      <c r="H9" s="164"/>
      <c r="I9" s="84">
        <f>SUM(B9/4)*((C9+D9+E9+F9+G9+H9)/24)</f>
        <v>0</v>
      </c>
      <c r="J9" s="114"/>
      <c r="L9" s="71" t="str">
        <f>IF(I9=0," ",(RANK(I9,$I$9:$I$99,0)+COUNTIF($I$9:I9,I9)-1))</f>
        <v xml:space="preserve"> </v>
      </c>
    </row>
    <row r="10" spans="1:16" x14ac:dyDescent="0.25">
      <c r="A10" s="175" t="s">
        <v>128</v>
      </c>
      <c r="B10" s="173"/>
      <c r="C10" s="163"/>
      <c r="D10" s="163"/>
      <c r="E10" s="162"/>
      <c r="F10" s="163"/>
      <c r="G10" s="163"/>
      <c r="H10" s="164"/>
      <c r="I10" s="84">
        <f t="shared" ref="I10:I35" si="0">SUM(B10/4)*((C10+D10+E10+F10+G10+H10)/24)</f>
        <v>0</v>
      </c>
      <c r="J10" s="114"/>
      <c r="L10" s="71" t="str">
        <f>IF(I10=0," ",(RANK(I10,$I$9:$I$99,0)+COUNTIF($I$9:I10,I10)-1))</f>
        <v xml:space="preserve"> </v>
      </c>
    </row>
    <row r="11" spans="1:16" x14ac:dyDescent="0.25">
      <c r="A11" s="175" t="s">
        <v>127</v>
      </c>
      <c r="B11" s="173"/>
      <c r="C11" s="163"/>
      <c r="D11" s="163"/>
      <c r="E11" s="162"/>
      <c r="F11" s="163"/>
      <c r="G11" s="163"/>
      <c r="H11" s="164"/>
      <c r="I11" s="84">
        <f t="shared" si="0"/>
        <v>0</v>
      </c>
      <c r="J11" s="114"/>
      <c r="L11" s="71" t="str">
        <f>IF(I11=0," ",(RANK(I11,$I$9:$I$99,0)+COUNTIF($I$9:I11,I11)-1))</f>
        <v xml:space="preserve"> </v>
      </c>
    </row>
    <row r="12" spans="1:16" x14ac:dyDescent="0.25">
      <c r="A12" s="180" t="s">
        <v>154</v>
      </c>
      <c r="B12" s="173"/>
      <c r="C12" s="163"/>
      <c r="D12" s="163"/>
      <c r="E12" s="162"/>
      <c r="F12" s="163"/>
      <c r="G12" s="163"/>
      <c r="H12" s="164"/>
      <c r="I12" s="84">
        <f t="shared" si="0"/>
        <v>0</v>
      </c>
      <c r="J12" s="114"/>
      <c r="L12" s="71" t="str">
        <f>IF(I12=0," ",(RANK(I12,$I$9:$I$99,0)+COUNTIF($I$9:I12,I12)-1))</f>
        <v xml:space="preserve"> </v>
      </c>
    </row>
    <row r="13" spans="1:16" x14ac:dyDescent="0.25">
      <c r="A13" s="180" t="s">
        <v>30</v>
      </c>
      <c r="B13" s="173"/>
      <c r="C13" s="163"/>
      <c r="D13" s="163"/>
      <c r="E13" s="162"/>
      <c r="F13" s="163"/>
      <c r="G13" s="163"/>
      <c r="H13" s="164"/>
      <c r="I13" s="84">
        <f t="shared" si="0"/>
        <v>0</v>
      </c>
      <c r="J13" s="114"/>
      <c r="L13" s="71" t="str">
        <f>IF(I13=0," ",(RANK(I13,$I$9:$I$99,0)+COUNTIF($I$9:I13,I13)-1))</f>
        <v xml:space="preserve"> </v>
      </c>
    </row>
    <row r="14" spans="1:16" x14ac:dyDescent="0.25">
      <c r="A14" s="181" t="s">
        <v>129</v>
      </c>
      <c r="B14" s="173"/>
      <c r="C14" s="163"/>
      <c r="D14" s="163"/>
      <c r="E14" s="162"/>
      <c r="F14" s="163"/>
      <c r="G14" s="163"/>
      <c r="H14" s="164"/>
      <c r="I14" s="84">
        <f t="shared" si="0"/>
        <v>0</v>
      </c>
      <c r="J14" s="114"/>
      <c r="L14" s="71" t="str">
        <f>IF(I14=0," ",(RANK(I14,$I$9:$I$99,0)+COUNTIF($I$9:I14,I14)-1))</f>
        <v xml:space="preserve"> </v>
      </c>
    </row>
    <row r="15" spans="1:16" x14ac:dyDescent="0.25">
      <c r="A15" s="176" t="s">
        <v>131</v>
      </c>
      <c r="B15" s="173"/>
      <c r="C15" s="163"/>
      <c r="D15" s="163"/>
      <c r="E15" s="162"/>
      <c r="F15" s="163"/>
      <c r="G15" s="163"/>
      <c r="H15" s="164"/>
      <c r="I15" s="84">
        <f t="shared" si="0"/>
        <v>0</v>
      </c>
      <c r="J15" s="114"/>
      <c r="L15" s="71" t="str">
        <f>IF(I15=0," ",(RANK(I15,$I$9:$I$99,0)+COUNTIF($I$9:I15,I15)-1))</f>
        <v xml:space="preserve"> </v>
      </c>
    </row>
    <row r="16" spans="1:16" x14ac:dyDescent="0.25">
      <c r="A16" s="182" t="s">
        <v>153</v>
      </c>
      <c r="B16" s="173"/>
      <c r="C16" s="163"/>
      <c r="D16" s="163"/>
      <c r="E16" s="162"/>
      <c r="F16" s="163"/>
      <c r="G16" s="163"/>
      <c r="H16" s="164"/>
      <c r="I16" s="84">
        <f t="shared" si="0"/>
        <v>0</v>
      </c>
      <c r="J16" s="114"/>
      <c r="L16" s="71" t="str">
        <f>IF(I16=0," ",(RANK(I16,$I$9:$I$99,0)+COUNTIF($I$9:I16,I16)-1))</f>
        <v xml:space="preserve"> </v>
      </c>
    </row>
    <row r="17" spans="1:16" x14ac:dyDescent="0.25">
      <c r="A17" s="176" t="s">
        <v>18</v>
      </c>
      <c r="B17" s="173"/>
      <c r="C17" s="163"/>
      <c r="D17" s="163"/>
      <c r="E17" s="162"/>
      <c r="F17" s="163"/>
      <c r="G17" s="163"/>
      <c r="H17" s="164"/>
      <c r="I17" s="84">
        <f t="shared" si="0"/>
        <v>0</v>
      </c>
      <c r="J17" s="114"/>
      <c r="L17" s="71" t="str">
        <f>IF(I17=0," ",(RANK(I17,$I$9:$I$99,0)+COUNTIF($I$9:I17,I17)-1))</f>
        <v xml:space="preserve"> </v>
      </c>
    </row>
    <row r="18" spans="1:16" x14ac:dyDescent="0.25">
      <c r="A18" s="176" t="s">
        <v>19</v>
      </c>
      <c r="B18" s="173"/>
      <c r="C18" s="163"/>
      <c r="D18" s="163"/>
      <c r="E18" s="162"/>
      <c r="F18" s="163"/>
      <c r="G18" s="163"/>
      <c r="H18" s="164"/>
      <c r="I18" s="84">
        <f t="shared" si="0"/>
        <v>0</v>
      </c>
      <c r="J18" s="114"/>
      <c r="L18" s="71" t="str">
        <f>IF(I18=0," ",(RANK(I18,$I$9:$I$99,0)+COUNTIF($I$9:I18,I18)-1))</f>
        <v xml:space="preserve"> </v>
      </c>
    </row>
    <row r="19" spans="1:16" x14ac:dyDescent="0.25">
      <c r="A19" s="176" t="s">
        <v>17</v>
      </c>
      <c r="B19" s="173"/>
      <c r="C19" s="163"/>
      <c r="D19" s="163"/>
      <c r="E19" s="162"/>
      <c r="F19" s="163"/>
      <c r="G19" s="163"/>
      <c r="H19" s="164"/>
      <c r="I19" s="84">
        <f t="shared" si="0"/>
        <v>0</v>
      </c>
      <c r="J19" s="114"/>
      <c r="L19" s="71" t="str">
        <f>IF(I19=0," ",(RANK(I19,$I$9:$I$99,0)+COUNTIF($I$9:I19,I19)-1))</f>
        <v xml:space="preserve"> </v>
      </c>
      <c r="P19" s="73"/>
    </row>
    <row r="20" spans="1:16" x14ac:dyDescent="0.25">
      <c r="A20" s="175" t="s">
        <v>132</v>
      </c>
      <c r="B20" s="173"/>
      <c r="C20" s="163"/>
      <c r="D20" s="163"/>
      <c r="E20" s="162"/>
      <c r="F20" s="163"/>
      <c r="G20" s="163"/>
      <c r="H20" s="164"/>
      <c r="I20" s="84">
        <f t="shared" si="0"/>
        <v>0</v>
      </c>
      <c r="J20" s="114"/>
      <c r="L20" s="71" t="str">
        <f>IF(I20=0," ",(RANK(I20,$I$9:$I$99,0)+COUNTIF($I$9:I20,I20)-1))</f>
        <v xml:space="preserve"> </v>
      </c>
      <c r="P20" s="73"/>
    </row>
    <row r="21" spans="1:16" x14ac:dyDescent="0.25">
      <c r="A21" s="175" t="s">
        <v>135</v>
      </c>
      <c r="B21" s="173"/>
      <c r="C21" s="163"/>
      <c r="D21" s="163"/>
      <c r="E21" s="162"/>
      <c r="F21" s="163"/>
      <c r="G21" s="163"/>
      <c r="H21" s="164"/>
      <c r="I21" s="84">
        <f t="shared" si="0"/>
        <v>0</v>
      </c>
      <c r="J21" s="114"/>
      <c r="L21" s="71" t="str">
        <f>IF(I21=0," ",(RANK(I21,$I$9:$I$99,0)+COUNTIF($I$9:I21,I21)-1))</f>
        <v xml:space="preserve"> </v>
      </c>
    </row>
    <row r="22" spans="1:16" x14ac:dyDescent="0.25">
      <c r="A22" s="175" t="s">
        <v>130</v>
      </c>
      <c r="B22" s="173"/>
      <c r="C22" s="163"/>
      <c r="D22" s="163"/>
      <c r="E22" s="162"/>
      <c r="F22" s="163"/>
      <c r="G22" s="163"/>
      <c r="H22" s="164"/>
      <c r="I22" s="84">
        <f t="shared" si="0"/>
        <v>0</v>
      </c>
      <c r="J22" s="114"/>
      <c r="L22" s="71" t="str">
        <f>IF(I22=0," ",(RANK(I22,$I$9:$I$99,0)+COUNTIF($I$9:I22,I22)-1))</f>
        <v xml:space="preserve"> </v>
      </c>
    </row>
    <row r="23" spans="1:16" x14ac:dyDescent="0.25">
      <c r="A23" s="175" t="s">
        <v>133</v>
      </c>
      <c r="B23" s="173"/>
      <c r="C23" s="163"/>
      <c r="D23" s="163"/>
      <c r="E23" s="162"/>
      <c r="F23" s="163"/>
      <c r="G23" s="163"/>
      <c r="H23" s="164"/>
      <c r="I23" s="84">
        <f t="shared" si="0"/>
        <v>0</v>
      </c>
      <c r="J23" s="114"/>
      <c r="L23" s="71" t="str">
        <f>IF(I23=0," ",(RANK(I23,$I$9:$I$99,0)+COUNTIF($I$9:I23,I23)-1))</f>
        <v xml:space="preserve"> </v>
      </c>
    </row>
    <row r="24" spans="1:16" x14ac:dyDescent="0.25">
      <c r="A24" s="175" t="s">
        <v>225</v>
      </c>
      <c r="B24" s="173"/>
      <c r="C24" s="163"/>
      <c r="D24" s="163"/>
      <c r="E24" s="162"/>
      <c r="F24" s="163"/>
      <c r="G24" s="163"/>
      <c r="H24" s="164"/>
      <c r="I24" s="84">
        <f t="shared" si="0"/>
        <v>0</v>
      </c>
      <c r="J24" s="114"/>
      <c r="L24" s="71" t="str">
        <f>IF(I24=0," ",(RANK(I24,$I$9:$I$99,0)+COUNTIF($I$9:I24,I24)-1))</f>
        <v xml:space="preserve"> </v>
      </c>
    </row>
    <row r="25" spans="1:16" x14ac:dyDescent="0.25">
      <c r="A25" s="175" t="s">
        <v>134</v>
      </c>
      <c r="B25" s="173"/>
      <c r="C25" s="163"/>
      <c r="D25" s="163"/>
      <c r="E25" s="162"/>
      <c r="F25" s="163"/>
      <c r="G25" s="163"/>
      <c r="H25" s="164"/>
      <c r="I25" s="84">
        <f t="shared" si="0"/>
        <v>0</v>
      </c>
      <c r="J25" s="114"/>
      <c r="L25" s="71" t="str">
        <f>IF(I25=0," ",(RANK(I25,$I$9:$I$99,0)+COUNTIF($I$9:I25,I25)-1))</f>
        <v xml:space="preserve"> </v>
      </c>
    </row>
    <row r="26" spans="1:16" x14ac:dyDescent="0.25">
      <c r="A26" s="175" t="s">
        <v>137</v>
      </c>
      <c r="B26" s="173"/>
      <c r="C26" s="163"/>
      <c r="D26" s="163"/>
      <c r="E26" s="162"/>
      <c r="F26" s="163"/>
      <c r="G26" s="163"/>
      <c r="H26" s="164"/>
      <c r="I26" s="84">
        <f t="shared" si="0"/>
        <v>0</v>
      </c>
      <c r="J26" s="114"/>
      <c r="L26" s="71" t="str">
        <f>IF(I26=0," ",(RANK(I26,$I$9:$I$99,0)+COUNTIF($I$9:I26,I26)-1))</f>
        <v xml:space="preserve"> </v>
      </c>
    </row>
    <row r="27" spans="1:16" x14ac:dyDescent="0.25">
      <c r="A27" s="175" t="s">
        <v>146</v>
      </c>
      <c r="B27" s="173"/>
      <c r="C27" s="163"/>
      <c r="D27" s="163"/>
      <c r="E27" s="162"/>
      <c r="F27" s="163"/>
      <c r="G27" s="163"/>
      <c r="H27" s="164"/>
      <c r="I27" s="84">
        <f t="shared" si="0"/>
        <v>0</v>
      </c>
      <c r="J27" s="114"/>
      <c r="L27" s="71" t="str">
        <f>IF(I27=0," ",(RANK(I27,$I$9:$I$99,0)+COUNTIF($I$9:I27,I27)-1))</f>
        <v xml:space="preserve"> </v>
      </c>
    </row>
    <row r="28" spans="1:16" x14ac:dyDescent="0.25">
      <c r="A28" s="175" t="s">
        <v>84</v>
      </c>
      <c r="B28" s="173"/>
      <c r="C28" s="163"/>
      <c r="D28" s="163"/>
      <c r="E28" s="162"/>
      <c r="F28" s="163"/>
      <c r="G28" s="163"/>
      <c r="H28" s="164"/>
      <c r="I28" s="84">
        <f t="shared" si="0"/>
        <v>0</v>
      </c>
      <c r="J28" s="114"/>
      <c r="L28" s="71" t="str">
        <f>IF(I28=0," ",(RANK(I28,$I$9:$I$99,0)+COUNTIF($I$9:I28,I28)-1))</f>
        <v xml:space="preserve"> </v>
      </c>
    </row>
    <row r="29" spans="1:16" x14ac:dyDescent="0.25">
      <c r="A29" s="175" t="s">
        <v>85</v>
      </c>
      <c r="B29" s="173"/>
      <c r="C29" s="163"/>
      <c r="D29" s="163"/>
      <c r="E29" s="162"/>
      <c r="F29" s="163"/>
      <c r="G29" s="163"/>
      <c r="H29" s="164"/>
      <c r="I29" s="84">
        <f t="shared" si="0"/>
        <v>0</v>
      </c>
      <c r="J29" s="114"/>
      <c r="L29" s="71" t="str">
        <f>IF(I29=0," ",(RANK(I29,$I$9:$I$99,0)+COUNTIF($I$9:I29,I29)-1))</f>
        <v xml:space="preserve"> </v>
      </c>
    </row>
    <row r="30" spans="1:16" x14ac:dyDescent="0.25">
      <c r="A30" s="180" t="s">
        <v>142</v>
      </c>
      <c r="B30" s="173"/>
      <c r="C30" s="163"/>
      <c r="D30" s="163"/>
      <c r="E30" s="162"/>
      <c r="F30" s="163"/>
      <c r="G30" s="163"/>
      <c r="H30" s="164"/>
      <c r="I30" s="84">
        <f t="shared" si="0"/>
        <v>0</v>
      </c>
      <c r="J30" s="114"/>
      <c r="L30" s="71" t="str">
        <f>IF(I30=0," ",(RANK(I30,$I$9:$I$99,0)+COUNTIF($I$9:I30,I30)-1))</f>
        <v xml:space="preserve"> </v>
      </c>
    </row>
    <row r="31" spans="1:16" x14ac:dyDescent="0.25">
      <c r="A31" s="180" t="s">
        <v>143</v>
      </c>
      <c r="B31" s="173"/>
      <c r="C31" s="163"/>
      <c r="D31" s="163"/>
      <c r="E31" s="162"/>
      <c r="F31" s="163"/>
      <c r="G31" s="163"/>
      <c r="H31" s="164"/>
      <c r="I31" s="84">
        <f t="shared" si="0"/>
        <v>0</v>
      </c>
      <c r="J31" s="114"/>
      <c r="L31" s="71" t="str">
        <f>IF(I31=0," ",(RANK(I31,$I$9:$I$99,0)+COUNTIF($I$9:I31,I31)-1))</f>
        <v xml:space="preserve"> </v>
      </c>
    </row>
    <row r="32" spans="1:16" x14ac:dyDescent="0.25">
      <c r="A32" s="175" t="s">
        <v>141</v>
      </c>
      <c r="B32" s="173"/>
      <c r="C32" s="163"/>
      <c r="D32" s="163"/>
      <c r="E32" s="162"/>
      <c r="F32" s="163"/>
      <c r="G32" s="163"/>
      <c r="H32" s="164"/>
      <c r="I32" s="84">
        <f t="shared" si="0"/>
        <v>0</v>
      </c>
      <c r="J32" s="114"/>
      <c r="L32" s="71" t="str">
        <f>IF(I32=0," ",(RANK(I32,$I$9:$I$99,0)+COUNTIF($I$9:I32,I32)-1))</f>
        <v xml:space="preserve"> </v>
      </c>
    </row>
    <row r="33" spans="1:12" x14ac:dyDescent="0.25">
      <c r="A33" s="112"/>
      <c r="B33" s="108"/>
      <c r="C33" s="109"/>
      <c r="D33" s="109"/>
      <c r="E33" s="110"/>
      <c r="F33" s="109"/>
      <c r="G33" s="109"/>
      <c r="H33" s="111"/>
      <c r="I33" s="84">
        <f t="shared" si="0"/>
        <v>0</v>
      </c>
      <c r="J33" s="114"/>
      <c r="L33" s="71" t="str">
        <f>IF(I33=0," ",(RANK(I33,$I$9:$I$99,0)+COUNTIF($I$9:I33,I33)-1))</f>
        <v xml:space="preserve"> </v>
      </c>
    </row>
    <row r="34" spans="1:12" x14ac:dyDescent="0.25">
      <c r="A34" s="112"/>
      <c r="B34" s="108"/>
      <c r="C34" s="109"/>
      <c r="D34" s="109"/>
      <c r="E34" s="110"/>
      <c r="F34" s="109"/>
      <c r="G34" s="109"/>
      <c r="H34" s="111"/>
      <c r="I34" s="84">
        <f t="shared" si="0"/>
        <v>0</v>
      </c>
      <c r="J34" s="114"/>
      <c r="L34" s="71" t="str">
        <f>IF(I34=0," ",(RANK(I34,$I$9:$I$99,0)+COUNTIF($I$9:I34,I34)-1))</f>
        <v xml:space="preserve"> </v>
      </c>
    </row>
    <row r="35" spans="1:12" x14ac:dyDescent="0.25">
      <c r="A35" s="113"/>
      <c r="B35" s="108"/>
      <c r="C35" s="109"/>
      <c r="D35" s="109"/>
      <c r="E35" s="110"/>
      <c r="F35" s="109"/>
      <c r="G35" s="109"/>
      <c r="H35" s="111"/>
      <c r="I35" s="84">
        <f t="shared" si="0"/>
        <v>0</v>
      </c>
      <c r="J35" s="114"/>
      <c r="L35" s="71" t="str">
        <f>IF(I35=0," ",(RANK(I35,$I$9:$I$99,0)+COUNTIF($I$9:I35,I35)-1))</f>
        <v xml:space="preserve"> </v>
      </c>
    </row>
    <row r="36" spans="1:12" ht="15.75" thickBot="1" x14ac:dyDescent="0.3">
      <c r="A36" s="47" t="s">
        <v>25</v>
      </c>
      <c r="B36" s="76" t="e">
        <f t="shared" ref="B36:I36" si="1">AVERAGEIF(B9:B35,"&lt;&gt;0")</f>
        <v>#DIV/0!</v>
      </c>
      <c r="C36" s="76" t="e">
        <f t="shared" si="1"/>
        <v>#DIV/0!</v>
      </c>
      <c r="D36" s="76" t="e">
        <f t="shared" si="1"/>
        <v>#DIV/0!</v>
      </c>
      <c r="E36" s="76" t="e">
        <f t="shared" si="1"/>
        <v>#DIV/0!</v>
      </c>
      <c r="F36" s="76" t="e">
        <f t="shared" si="1"/>
        <v>#DIV/0!</v>
      </c>
      <c r="G36" s="76" t="e">
        <f t="shared" si="1"/>
        <v>#DIV/0!</v>
      </c>
      <c r="H36" s="76" t="e">
        <f t="shared" si="1"/>
        <v>#DIV/0!</v>
      </c>
      <c r="I36" s="77" t="e">
        <f t="shared" si="1"/>
        <v>#DIV/0!</v>
      </c>
    </row>
    <row r="37" spans="1:12" x14ac:dyDescent="0.25">
      <c r="A37" s="10"/>
      <c r="B37" s="6"/>
      <c r="C37" s="6"/>
      <c r="D37" s="6"/>
      <c r="E37" s="6"/>
      <c r="F37" s="6"/>
      <c r="G37" s="6"/>
      <c r="H37" s="6"/>
      <c r="I37" s="5"/>
    </row>
    <row r="38" spans="1:12" x14ac:dyDescent="0.25">
      <c r="A38" s="10"/>
      <c r="B38" s="8"/>
      <c r="C38" s="8"/>
      <c r="D38" s="8"/>
      <c r="E38" s="8"/>
      <c r="F38" s="6"/>
      <c r="G38" s="6"/>
      <c r="H38" s="6"/>
      <c r="I38" s="5"/>
    </row>
    <row r="39" spans="1:12" x14ac:dyDescent="0.25">
      <c r="A39" s="10"/>
      <c r="B39" s="7"/>
      <c r="C39" s="7"/>
      <c r="D39" s="7"/>
      <c r="E39" s="7"/>
      <c r="F39" s="6"/>
      <c r="G39" s="6"/>
      <c r="H39" s="6"/>
      <c r="I39" s="5"/>
    </row>
    <row r="40" spans="1:12" x14ac:dyDescent="0.25">
      <c r="A40" s="5"/>
      <c r="B40" s="6"/>
      <c r="C40" s="6"/>
      <c r="D40" s="6"/>
      <c r="E40" s="6"/>
      <c r="F40" s="6"/>
      <c r="G40" s="6"/>
      <c r="H40" s="6"/>
      <c r="I40" s="5"/>
    </row>
    <row r="41" spans="1:12" x14ac:dyDescent="0.25">
      <c r="A41" s="5"/>
      <c r="B41" s="6"/>
      <c r="C41" s="6"/>
      <c r="D41" s="6"/>
      <c r="E41" s="6"/>
      <c r="F41" s="6"/>
      <c r="G41" s="6"/>
      <c r="H41" s="6"/>
      <c r="I41" s="5"/>
    </row>
    <row r="42" spans="1:12" x14ac:dyDescent="0.25">
      <c r="A42" s="5"/>
      <c r="B42" s="5"/>
      <c r="C42" s="5"/>
      <c r="D42" s="5"/>
      <c r="E42" s="5"/>
      <c r="F42" s="5"/>
      <c r="G42" s="5"/>
      <c r="H42" s="5"/>
      <c r="I42" s="5"/>
    </row>
  </sheetData>
  <sheetProtection algorithmName="SHA-512" hashValue="0UyL73LWgdoWO4axMX0iVz37uWg8rAeKhVlPvSRRUPVu41RJprCD3l5nLx7gaXz7U/fOGNvoHyyE8BGy/2nz8w==" saltValue="+n3mDiXNcKmWKy24rVF30Q==" spinCount="100000" sheet="1" selectLockedCells="1"/>
  <sortState ref="A7:J29">
    <sortCondition ref="A7:A29"/>
  </sortState>
  <mergeCells count="9">
    <mergeCell ref="A1:J1"/>
    <mergeCell ref="J5:J8"/>
    <mergeCell ref="A3:F4"/>
    <mergeCell ref="A5:A8"/>
    <mergeCell ref="B5:B8"/>
    <mergeCell ref="C5:H5"/>
    <mergeCell ref="I5:I8"/>
    <mergeCell ref="C6:E6"/>
    <mergeCell ref="F6:H6"/>
  </mergeCells>
  <phoneticPr fontId="17" type="noConversion"/>
  <conditionalFormatting sqref="A36:A41">
    <cfRule type="duplicateValues" dxfId="17" priority="7"/>
  </conditionalFormatting>
  <conditionalFormatting sqref="A36:A39">
    <cfRule type="duplicateValues" dxfId="16" priority="6"/>
  </conditionalFormatting>
  <conditionalFormatting sqref="A10">
    <cfRule type="duplicateValues" dxfId="15" priority="3"/>
  </conditionalFormatting>
  <conditionalFormatting sqref="A33:A35">
    <cfRule type="duplicateValues" dxfId="14" priority="1"/>
  </conditionalFormatting>
  <conditionalFormatting sqref="A33:A35">
    <cfRule type="duplicateValues" dxfId="13" priority="2"/>
  </conditionalFormatting>
  <conditionalFormatting sqref="A19:A32 A11:A14">
    <cfRule type="duplicateValues" dxfId="12" priority="68"/>
  </conditionalFormatting>
  <dataValidations count="1">
    <dataValidation type="list" allowBlank="1" showInputMessage="1" showErrorMessage="1" sqref="B9:H35" xr:uid="{00000000-0002-0000-0500-000000000000}">
      <formula1>Score</formula1>
    </dataValidation>
  </dataValidations>
  <pageMargins left="0.25" right="0.25" top="0.75" bottom="0.75" header="0.3" footer="0.3"/>
  <pageSetup scale="82" fitToHeight="0" orientation="landscape" r:id="rId1"/>
  <headerFooter>
    <oddFooter>&amp;L&amp;8The following instructions and tool are modified from the Kaiser Permanente HVA Tool.&amp;R&amp;G</oddFooter>
  </headerFooter>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P31"/>
  <sheetViews>
    <sheetView zoomScaleNormal="100" workbookViewId="0">
      <selection activeCell="B9" sqref="B9"/>
    </sheetView>
  </sheetViews>
  <sheetFormatPr defaultColWidth="10.875" defaultRowHeight="15" x14ac:dyDescent="0.25"/>
  <cols>
    <col min="1" max="1" width="40.375" style="1" customWidth="1"/>
    <col min="2" max="2" width="11.125" style="1" bestFit="1" customWidth="1"/>
    <col min="3" max="7" width="11.125" style="1" customWidth="1"/>
    <col min="8" max="8" width="12" style="1" customWidth="1"/>
    <col min="9" max="9" width="14.75" style="1" customWidth="1"/>
    <col min="10" max="10" width="11.125" style="1" customWidth="1"/>
    <col min="11" max="11" width="10.875" style="1" customWidth="1"/>
    <col min="12" max="12" width="19.625" style="71" hidden="1" customWidth="1"/>
    <col min="13" max="13" width="0.25" style="1" customWidth="1"/>
    <col min="14" max="16384" width="10.875" style="1"/>
  </cols>
  <sheetData>
    <row r="1" spans="1:16" ht="18.75" x14ac:dyDescent="0.3">
      <c r="A1" s="339" t="str">
        <f>Instructions!A1</f>
        <v>Facility Name</v>
      </c>
      <c r="B1" s="339"/>
      <c r="C1" s="339"/>
      <c r="D1" s="339"/>
      <c r="E1" s="339"/>
      <c r="F1" s="339"/>
      <c r="G1" s="339"/>
      <c r="H1" s="339"/>
      <c r="I1" s="339"/>
      <c r="J1" s="339"/>
      <c r="P1" s="78"/>
    </row>
    <row r="2" spans="1:16" x14ac:dyDescent="0.25">
      <c r="C2" s="361" t="s">
        <v>208</v>
      </c>
      <c r="D2" s="361"/>
      <c r="E2" s="361"/>
      <c r="F2" s="361"/>
      <c r="P2" s="78"/>
    </row>
    <row r="3" spans="1:16" ht="15" customHeight="1" x14ac:dyDescent="0.25">
      <c r="A3" s="341" t="s">
        <v>29</v>
      </c>
      <c r="B3" s="342"/>
      <c r="C3" s="342"/>
      <c r="D3" s="342"/>
      <c r="E3" s="342"/>
      <c r="F3" s="343"/>
      <c r="G3" s="14" t="s">
        <v>5</v>
      </c>
      <c r="H3" s="15" t="s">
        <v>4</v>
      </c>
      <c r="I3" s="16" t="s">
        <v>15</v>
      </c>
      <c r="P3" s="78">
        <f>COUNT(B9:B24)</f>
        <v>0</v>
      </c>
    </row>
    <row r="4" spans="1:16" ht="15.95" customHeight="1" thickBot="1" x14ac:dyDescent="0.3">
      <c r="A4" s="344"/>
      <c r="B4" s="345"/>
      <c r="C4" s="345"/>
      <c r="D4" s="345"/>
      <c r="E4" s="345"/>
      <c r="F4" s="346"/>
      <c r="G4" s="17" t="e">
        <f>H4*I4</f>
        <v>#DIV/0!</v>
      </c>
      <c r="H4" s="9" t="e">
        <f>SUM(B9:B24)/(P3*4)</f>
        <v>#DIV/0!</v>
      </c>
      <c r="I4" s="18" t="e">
        <f>SUM(C9:H24)/(P4*4)</f>
        <v>#DIV/0!</v>
      </c>
      <c r="L4" s="72" t="s">
        <v>191</v>
      </c>
      <c r="P4" s="78">
        <f>COUNT(C9:H24)</f>
        <v>0</v>
      </c>
    </row>
    <row r="5" spans="1:16" ht="15" customHeight="1" x14ac:dyDescent="0.25">
      <c r="A5" s="347" t="s">
        <v>81</v>
      </c>
      <c r="B5" s="349" t="s">
        <v>16</v>
      </c>
      <c r="C5" s="351" t="s">
        <v>15</v>
      </c>
      <c r="D5" s="352"/>
      <c r="E5" s="352"/>
      <c r="F5" s="352"/>
      <c r="G5" s="352"/>
      <c r="H5" s="353"/>
      <c r="I5" s="354" t="s">
        <v>80</v>
      </c>
      <c r="J5" s="340" t="s">
        <v>149</v>
      </c>
      <c r="P5" s="78"/>
    </row>
    <row r="6" spans="1:16" x14ac:dyDescent="0.25">
      <c r="A6" s="348"/>
      <c r="B6" s="350"/>
      <c r="C6" s="355" t="s">
        <v>82</v>
      </c>
      <c r="D6" s="356"/>
      <c r="E6" s="357"/>
      <c r="F6" s="358" t="s">
        <v>83</v>
      </c>
      <c r="G6" s="359"/>
      <c r="H6" s="360"/>
      <c r="I6" s="354"/>
      <c r="J6" s="340"/>
      <c r="P6" s="78"/>
    </row>
    <row r="7" spans="1:16" ht="26.25" x14ac:dyDescent="0.25">
      <c r="A7" s="348"/>
      <c r="B7" s="350"/>
      <c r="C7" s="11" t="s">
        <v>0</v>
      </c>
      <c r="D7" s="44" t="s">
        <v>114</v>
      </c>
      <c r="E7" s="46" t="s">
        <v>115</v>
      </c>
      <c r="F7" s="12" t="s">
        <v>1</v>
      </c>
      <c r="G7" s="12" t="s">
        <v>2</v>
      </c>
      <c r="H7" s="13" t="s">
        <v>3</v>
      </c>
      <c r="I7" s="354"/>
      <c r="J7" s="340"/>
      <c r="P7" s="78"/>
    </row>
    <row r="8" spans="1:16" ht="38.25" x14ac:dyDescent="0.25">
      <c r="A8" s="348"/>
      <c r="B8" s="350"/>
      <c r="C8" s="3" t="s">
        <v>6</v>
      </c>
      <c r="D8" s="45" t="s">
        <v>7</v>
      </c>
      <c r="E8" s="45" t="s">
        <v>139</v>
      </c>
      <c r="F8" s="2" t="s">
        <v>8</v>
      </c>
      <c r="G8" s="2" t="s">
        <v>140</v>
      </c>
      <c r="H8" s="4" t="s">
        <v>9</v>
      </c>
      <c r="I8" s="354"/>
      <c r="J8" s="340"/>
    </row>
    <row r="9" spans="1:16" ht="13.9" customHeight="1" x14ac:dyDescent="0.25">
      <c r="A9" s="174" t="s">
        <v>152</v>
      </c>
      <c r="B9" s="173"/>
      <c r="C9" s="163"/>
      <c r="D9" s="163"/>
      <c r="E9" s="162"/>
      <c r="F9" s="163"/>
      <c r="G9" s="163"/>
      <c r="H9" s="164"/>
      <c r="I9" s="84">
        <f>SUM(B9/4)*((C9+D9+E9+F9+G9+H9)/24)</f>
        <v>0</v>
      </c>
      <c r="J9" s="114"/>
      <c r="L9" s="71" t="str">
        <f>IF(I9=0," ",(RANK(I9,$I$9:$I$94,0)+COUNTIF($I$9:I9,I9)-1))</f>
        <v xml:space="preserve"> </v>
      </c>
    </row>
    <row r="10" spans="1:16" x14ac:dyDescent="0.25">
      <c r="A10" s="212" t="s">
        <v>224</v>
      </c>
      <c r="B10" s="173"/>
      <c r="C10" s="163"/>
      <c r="D10" s="163"/>
      <c r="E10" s="162"/>
      <c r="F10" s="163"/>
      <c r="G10" s="163"/>
      <c r="H10" s="164"/>
      <c r="I10" s="84">
        <f t="shared" ref="I10:I24" si="0">SUM(B10/4)*((C10+D10+E10+F10+G10+H10)/24)</f>
        <v>0</v>
      </c>
      <c r="J10" s="114"/>
      <c r="L10" s="71" t="str">
        <f>IF(I10=0," ",(RANK(I10,$I$9:$I$94,0)+COUNTIF($I$9:I10,I10)-1))</f>
        <v xml:space="preserve"> </v>
      </c>
    </row>
    <row r="11" spans="1:16" x14ac:dyDescent="0.25">
      <c r="A11" s="175" t="s">
        <v>20</v>
      </c>
      <c r="B11" s="173"/>
      <c r="C11" s="163"/>
      <c r="D11" s="163"/>
      <c r="E11" s="162"/>
      <c r="F11" s="163"/>
      <c r="G11" s="163"/>
      <c r="H11" s="164"/>
      <c r="I11" s="84">
        <f t="shared" si="0"/>
        <v>0</v>
      </c>
      <c r="J11" s="114"/>
      <c r="L11" s="71" t="str">
        <f>IF(I11=0," ",(RANK(I11,$I$9:$I$94,0)+COUNTIF($I$9:I11,I11)-1))</f>
        <v xml:space="preserve"> </v>
      </c>
    </row>
    <row r="12" spans="1:16" x14ac:dyDescent="0.25">
      <c r="A12" s="176" t="s">
        <v>21</v>
      </c>
      <c r="B12" s="173"/>
      <c r="C12" s="163"/>
      <c r="D12" s="163"/>
      <c r="E12" s="162"/>
      <c r="F12" s="163"/>
      <c r="G12" s="163"/>
      <c r="H12" s="164"/>
      <c r="I12" s="84">
        <f t="shared" si="0"/>
        <v>0</v>
      </c>
      <c r="J12" s="114"/>
      <c r="L12" s="71" t="str">
        <f>IF(I12=0," ",(RANK(I12,$I$9:$I$94,0)+COUNTIF($I$9:I12,I12)-1))</f>
        <v xml:space="preserve"> </v>
      </c>
    </row>
    <row r="13" spans="1:16" x14ac:dyDescent="0.25">
      <c r="A13" s="176" t="s">
        <v>136</v>
      </c>
      <c r="B13" s="173"/>
      <c r="C13" s="163"/>
      <c r="D13" s="163"/>
      <c r="E13" s="162"/>
      <c r="F13" s="163"/>
      <c r="G13" s="163"/>
      <c r="H13" s="164"/>
      <c r="I13" s="84">
        <f t="shared" si="0"/>
        <v>0</v>
      </c>
      <c r="J13" s="114"/>
      <c r="L13" s="71" t="str">
        <f>IF(I13=0," ",(RANK(I13,$I$9:$I$94,0)+COUNTIF($I$9:I13,I13)-1))</f>
        <v xml:space="preserve"> </v>
      </c>
    </row>
    <row r="14" spans="1:16" x14ac:dyDescent="0.25">
      <c r="A14" s="210" t="s">
        <v>221</v>
      </c>
      <c r="B14" s="173"/>
      <c r="C14" s="163"/>
      <c r="D14" s="163"/>
      <c r="E14" s="162"/>
      <c r="F14" s="163"/>
      <c r="G14" s="163"/>
      <c r="H14" s="164"/>
      <c r="I14" s="84">
        <f t="shared" si="0"/>
        <v>0</v>
      </c>
      <c r="J14" s="114"/>
      <c r="L14" s="71" t="str">
        <f>IF(I14=0," ",(RANK(I14,$I$9:$I$94,0)+COUNTIF($I$9:I14,I14)-1))</f>
        <v xml:space="preserve"> </v>
      </c>
      <c r="P14" s="73"/>
    </row>
    <row r="15" spans="1:16" x14ac:dyDescent="0.25">
      <c r="A15" s="177" t="s">
        <v>151</v>
      </c>
      <c r="B15" s="173"/>
      <c r="C15" s="163"/>
      <c r="D15" s="163"/>
      <c r="E15" s="162"/>
      <c r="F15" s="163"/>
      <c r="G15" s="163"/>
      <c r="H15" s="164"/>
      <c r="I15" s="84">
        <f t="shared" si="0"/>
        <v>0</v>
      </c>
      <c r="J15" s="114"/>
      <c r="L15" s="71" t="str">
        <f>IF(I15=0," ",(RANK(I15,$I$9:$I$94,0)+COUNTIF($I$9:I15,I15)-1))</f>
        <v xml:space="preserve"> </v>
      </c>
    </row>
    <row r="16" spans="1:16" x14ac:dyDescent="0.25">
      <c r="A16" s="213" t="s">
        <v>227</v>
      </c>
      <c r="B16" s="173"/>
      <c r="C16" s="163"/>
      <c r="D16" s="163"/>
      <c r="E16" s="162"/>
      <c r="F16" s="163"/>
      <c r="G16" s="163"/>
      <c r="H16" s="164"/>
      <c r="I16" s="84">
        <f>SUM(B16/4)*((C16+D16+E16+F16+G16+H16)/24)</f>
        <v>0</v>
      </c>
      <c r="J16" s="114"/>
      <c r="L16" s="71" t="str">
        <f>IF(I16=0," ",(RANK(I16,$I$9:$I$94,0)+COUNTIF($I$9:I16,I16)-1))</f>
        <v xml:space="preserve"> </v>
      </c>
    </row>
    <row r="17" spans="1:13" x14ac:dyDescent="0.25">
      <c r="A17" s="175" t="s">
        <v>145</v>
      </c>
      <c r="B17" s="173"/>
      <c r="C17" s="163"/>
      <c r="D17" s="163"/>
      <c r="E17" s="162"/>
      <c r="F17" s="163"/>
      <c r="G17" s="163"/>
      <c r="H17" s="164"/>
      <c r="I17" s="84">
        <f t="shared" si="0"/>
        <v>0</v>
      </c>
      <c r="J17" s="114"/>
      <c r="L17" s="71" t="str">
        <f>IF(I17=0," ",(RANK(I17,$I$9:$I$94,0)+COUNTIF($I$9:I17,I17)-1))</f>
        <v xml:space="preserve"> </v>
      </c>
    </row>
    <row r="18" spans="1:13" x14ac:dyDescent="0.25">
      <c r="A18" s="175" t="s">
        <v>220</v>
      </c>
      <c r="B18" s="173"/>
      <c r="C18" s="163"/>
      <c r="D18" s="163"/>
      <c r="E18" s="162"/>
      <c r="F18" s="163"/>
      <c r="G18" s="163"/>
      <c r="H18" s="164"/>
      <c r="I18" s="84">
        <f t="shared" si="0"/>
        <v>0</v>
      </c>
      <c r="J18" s="114"/>
      <c r="L18" s="71" t="str">
        <f>IF(I18=0," ",(RANK(I18,$I$9:$I$94,0)+COUNTIF($I$9:I18,I18)-1))</f>
        <v xml:space="preserve"> </v>
      </c>
    </row>
    <row r="19" spans="1:13" ht="15" customHeight="1" x14ac:dyDescent="0.25">
      <c r="A19" s="178" t="s">
        <v>144</v>
      </c>
      <c r="B19" s="173"/>
      <c r="C19" s="163"/>
      <c r="D19" s="163"/>
      <c r="E19" s="162"/>
      <c r="F19" s="163"/>
      <c r="G19" s="163"/>
      <c r="H19" s="164"/>
      <c r="I19" s="84">
        <f t="shared" si="0"/>
        <v>0</v>
      </c>
      <c r="J19" s="114"/>
      <c r="L19" s="71" t="str">
        <f>IF(I19=0," ",(RANK(I19,$I$9:$I$94,0)+COUNTIF($I$9:I19,I19)-1))</f>
        <v xml:space="preserve"> </v>
      </c>
    </row>
    <row r="20" spans="1:13" ht="15.75" customHeight="1" x14ac:dyDescent="0.25">
      <c r="A20" s="178" t="s">
        <v>232</v>
      </c>
      <c r="B20" s="173"/>
      <c r="C20" s="163"/>
      <c r="D20" s="163"/>
      <c r="E20" s="162"/>
      <c r="F20" s="163"/>
      <c r="G20" s="163"/>
      <c r="H20" s="164"/>
      <c r="I20" s="84">
        <f t="shared" si="0"/>
        <v>0</v>
      </c>
      <c r="J20" s="114"/>
      <c r="L20" s="71" t="str">
        <f>IF(I20=0," ",(RANK(I20,$I$9:$I$94,0)+COUNTIF($I$9:I20,I20)-1))</f>
        <v xml:space="preserve"> </v>
      </c>
    </row>
    <row r="21" spans="1:13" ht="15.75" customHeight="1" x14ac:dyDescent="0.25">
      <c r="A21" s="175" t="s">
        <v>138</v>
      </c>
      <c r="B21" s="173"/>
      <c r="C21" s="163"/>
      <c r="D21" s="163"/>
      <c r="E21" s="162"/>
      <c r="F21" s="163"/>
      <c r="G21" s="163"/>
      <c r="H21" s="164"/>
      <c r="I21" s="84">
        <f t="shared" si="0"/>
        <v>0</v>
      </c>
      <c r="J21" s="114"/>
      <c r="L21" s="71" t="str">
        <f>IF(I21=0," ",(RANK(I21,$I$9:$I$94,0)+COUNTIF($I$9:I21,I21)-1))</f>
        <v xml:space="preserve"> </v>
      </c>
    </row>
    <row r="22" spans="1:13" ht="15.75" customHeight="1" x14ac:dyDescent="0.25">
      <c r="A22" s="112"/>
      <c r="B22" s="108"/>
      <c r="C22" s="109"/>
      <c r="D22" s="109"/>
      <c r="E22" s="110"/>
      <c r="F22" s="109"/>
      <c r="G22" s="109"/>
      <c r="H22" s="111"/>
      <c r="I22" s="84">
        <f t="shared" si="0"/>
        <v>0</v>
      </c>
      <c r="J22" s="114"/>
      <c r="L22" s="71" t="str">
        <f>IF(I22=0," ",(RANK(I22,$I$9:$I$94,0)+COUNTIF($I$9:I22,I22)-1))</f>
        <v xml:space="preserve"> </v>
      </c>
    </row>
    <row r="23" spans="1:13" ht="15.75" customHeight="1" x14ac:dyDescent="0.25">
      <c r="A23" s="112"/>
      <c r="B23" s="108"/>
      <c r="C23" s="109"/>
      <c r="D23" s="109"/>
      <c r="E23" s="110"/>
      <c r="F23" s="109"/>
      <c r="G23" s="109"/>
      <c r="H23" s="111"/>
      <c r="I23" s="84">
        <f t="shared" si="0"/>
        <v>0</v>
      </c>
      <c r="J23" s="114"/>
      <c r="L23" s="71" t="str">
        <f>IF(I23=0," ",(RANK(I23,$I$9:$I$94,0)+COUNTIF($I$9:I23,I23)-1))</f>
        <v xml:space="preserve"> </v>
      </c>
      <c r="M23" s="1">
        <v>0</v>
      </c>
    </row>
    <row r="24" spans="1:13" x14ac:dyDescent="0.25">
      <c r="A24" s="113"/>
      <c r="B24" s="108"/>
      <c r="C24" s="109"/>
      <c r="D24" s="109"/>
      <c r="E24" s="110"/>
      <c r="F24" s="109"/>
      <c r="G24" s="109"/>
      <c r="H24" s="111"/>
      <c r="I24" s="84">
        <f t="shared" si="0"/>
        <v>0</v>
      </c>
      <c r="J24" s="114"/>
      <c r="L24" s="71" t="str">
        <f>IF(I24=0," ",(RANK(I24,$I$9:$I$94,0)+COUNTIF($I$9:I24,I24)-1))</f>
        <v xml:space="preserve"> </v>
      </c>
      <c r="M24" s="1">
        <v>1</v>
      </c>
    </row>
    <row r="25" spans="1:13" ht="15.75" thickBot="1" x14ac:dyDescent="0.3">
      <c r="A25" s="47" t="s">
        <v>25</v>
      </c>
      <c r="B25" s="76" t="e">
        <f t="shared" ref="B25:I25" si="1">AVERAGEIF(B9:B24,"&lt;&gt;0")</f>
        <v>#DIV/0!</v>
      </c>
      <c r="C25" s="76" t="e">
        <f t="shared" si="1"/>
        <v>#DIV/0!</v>
      </c>
      <c r="D25" s="76" t="e">
        <f t="shared" si="1"/>
        <v>#DIV/0!</v>
      </c>
      <c r="E25" s="76" t="e">
        <f t="shared" si="1"/>
        <v>#DIV/0!</v>
      </c>
      <c r="F25" s="76" t="e">
        <f t="shared" si="1"/>
        <v>#DIV/0!</v>
      </c>
      <c r="G25" s="76" t="e">
        <f t="shared" si="1"/>
        <v>#DIV/0!</v>
      </c>
      <c r="H25" s="76" t="e">
        <f t="shared" si="1"/>
        <v>#DIV/0!</v>
      </c>
      <c r="I25" s="77" t="e">
        <f t="shared" si="1"/>
        <v>#DIV/0!</v>
      </c>
      <c r="M25" s="1">
        <v>2</v>
      </c>
    </row>
    <row r="26" spans="1:13" x14ac:dyDescent="0.25">
      <c r="A26" s="10"/>
      <c r="B26" s="6"/>
      <c r="C26" s="6"/>
      <c r="D26" s="6"/>
      <c r="E26" s="6"/>
      <c r="F26" s="6"/>
      <c r="G26" s="6"/>
      <c r="H26" s="6"/>
      <c r="I26" s="5"/>
      <c r="M26" s="1">
        <v>3</v>
      </c>
    </row>
    <row r="27" spans="1:13" x14ac:dyDescent="0.25">
      <c r="A27" s="10"/>
      <c r="B27" s="8"/>
      <c r="C27" s="8"/>
      <c r="D27" s="8"/>
      <c r="E27" s="8"/>
      <c r="F27" s="6"/>
      <c r="G27" s="6"/>
      <c r="H27" s="6"/>
      <c r="I27" s="5"/>
      <c r="M27" s="1">
        <v>4</v>
      </c>
    </row>
    <row r="28" spans="1:13" x14ac:dyDescent="0.25">
      <c r="A28" s="10"/>
      <c r="B28" s="7"/>
      <c r="C28" s="7"/>
      <c r="D28" s="7"/>
      <c r="E28" s="7"/>
      <c r="F28" s="6"/>
      <c r="G28" s="6"/>
      <c r="H28" s="6"/>
      <c r="I28" s="5"/>
    </row>
    <row r="29" spans="1:13" x14ac:dyDescent="0.25">
      <c r="A29" s="5"/>
      <c r="B29" s="6"/>
      <c r="C29" s="6"/>
      <c r="D29" s="6"/>
      <c r="E29" s="6"/>
      <c r="F29" s="6"/>
      <c r="G29" s="6"/>
      <c r="H29" s="6"/>
      <c r="I29" s="5"/>
    </row>
    <row r="30" spans="1:13" x14ac:dyDescent="0.25">
      <c r="A30" s="5"/>
      <c r="B30" s="6"/>
      <c r="C30" s="6"/>
      <c r="D30" s="6"/>
      <c r="E30" s="6"/>
      <c r="F30" s="6"/>
      <c r="G30" s="6"/>
      <c r="H30" s="6"/>
      <c r="I30" s="5"/>
    </row>
    <row r="31" spans="1:13" x14ac:dyDescent="0.25">
      <c r="A31" s="5"/>
      <c r="B31" s="5"/>
      <c r="C31" s="5"/>
      <c r="D31" s="5"/>
      <c r="E31" s="5"/>
      <c r="F31" s="5"/>
      <c r="G31" s="5"/>
      <c r="H31" s="5"/>
      <c r="I31" s="5"/>
    </row>
  </sheetData>
  <sheetProtection algorithmName="SHA-512" hashValue="1dbX0rbFmoPFSG036hzKcPY4XMfe6xf41ArPEiLl8GN3La5m2qc3xsZkn5DqG5RjQGNVcXi3gHz4azscPsp1oQ==" saltValue="ik8L47/F0/tj9ab8iWPSVg==" spinCount="100000" sheet="1" selectLockedCells="1"/>
  <mergeCells count="10">
    <mergeCell ref="A1:J1"/>
    <mergeCell ref="J5:J8"/>
    <mergeCell ref="A3:F4"/>
    <mergeCell ref="A5:A8"/>
    <mergeCell ref="B5:B8"/>
    <mergeCell ref="C5:H5"/>
    <mergeCell ref="I5:I8"/>
    <mergeCell ref="C6:E6"/>
    <mergeCell ref="F6:H6"/>
    <mergeCell ref="C2:F2"/>
  </mergeCells>
  <phoneticPr fontId="17" type="noConversion"/>
  <conditionalFormatting sqref="A25:A30">
    <cfRule type="duplicateValues" dxfId="11" priority="9"/>
  </conditionalFormatting>
  <conditionalFormatting sqref="A25:A28">
    <cfRule type="duplicateValues" dxfId="10" priority="8"/>
  </conditionalFormatting>
  <conditionalFormatting sqref="A17:A19 A11">
    <cfRule type="duplicateValues" dxfId="9" priority="57"/>
  </conditionalFormatting>
  <conditionalFormatting sqref="A11">
    <cfRule type="duplicateValues" dxfId="8" priority="60"/>
  </conditionalFormatting>
  <conditionalFormatting sqref="A20">
    <cfRule type="duplicateValues" dxfId="7" priority="4"/>
  </conditionalFormatting>
  <conditionalFormatting sqref="A21">
    <cfRule type="duplicateValues" dxfId="6" priority="3"/>
  </conditionalFormatting>
  <conditionalFormatting sqref="A22:A24">
    <cfRule type="duplicateValues" dxfId="5" priority="1"/>
  </conditionalFormatting>
  <conditionalFormatting sqref="A22:A24">
    <cfRule type="duplicateValues" dxfId="4" priority="2"/>
  </conditionalFormatting>
  <dataValidations count="1">
    <dataValidation type="list" allowBlank="1" showInputMessage="1" showErrorMessage="1" sqref="B9:H24" xr:uid="{00000000-0002-0000-0600-000000000000}">
      <formula1>Score</formula1>
    </dataValidation>
  </dataValidations>
  <pageMargins left="0.25" right="0.25" top="0.75" bottom="0.75" header="0.3" footer="0.3"/>
  <pageSetup scale="85" orientation="landscape" r:id="rId1"/>
  <headerFooter>
    <oddFooter>&amp;L&amp;8The following instructions and tool are modified from the Kaiser Permanente HVA Tool.&amp;R&amp;G</oddFooter>
  </headerFooter>
  <legacy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10"/>
  <sheetViews>
    <sheetView workbookViewId="0">
      <selection activeCell="H10" sqref="H10"/>
    </sheetView>
  </sheetViews>
  <sheetFormatPr defaultColWidth="8.875" defaultRowHeight="15" x14ac:dyDescent="0.25"/>
  <cols>
    <col min="1" max="1" width="19.125" style="50" bestFit="1" customWidth="1"/>
    <col min="2" max="2" width="10.875" style="50" bestFit="1" customWidth="1"/>
    <col min="3" max="3" width="11.5" style="50" bestFit="1" customWidth="1"/>
    <col min="4" max="5" width="12" style="50" customWidth="1"/>
    <col min="6" max="6" width="2.5" style="50" customWidth="1"/>
    <col min="7" max="7" width="16" style="50" customWidth="1"/>
    <col min="8" max="8" width="24.75" style="50" customWidth="1"/>
    <col min="9" max="9" width="11.125" style="50" customWidth="1"/>
    <col min="10" max="16384" width="8.875" style="50"/>
  </cols>
  <sheetData>
    <row r="1" spans="1:14" ht="18.75" x14ac:dyDescent="0.3">
      <c r="A1" s="339" t="str">
        <f>Instructions!A1</f>
        <v>Facility Name</v>
      </c>
      <c r="B1" s="376"/>
      <c r="C1" s="376"/>
      <c r="D1" s="376"/>
      <c r="E1" s="376"/>
      <c r="F1" s="376"/>
      <c r="G1" s="376"/>
      <c r="H1" s="376"/>
      <c r="I1" s="83"/>
      <c r="J1" s="83"/>
    </row>
    <row r="2" spans="1:14" ht="15.75" customHeight="1" x14ac:dyDescent="0.25">
      <c r="A2" s="362" t="s">
        <v>160</v>
      </c>
      <c r="B2" s="363"/>
      <c r="C2" s="363"/>
      <c r="D2" s="363"/>
      <c r="E2" s="363"/>
      <c r="F2" s="363"/>
      <c r="G2" s="363"/>
      <c r="H2" s="363"/>
      <c r="I2" s="48"/>
      <c r="J2" s="49"/>
      <c r="K2" s="49"/>
      <c r="L2" s="49"/>
      <c r="M2" s="49"/>
      <c r="N2" s="49"/>
    </row>
    <row r="3" spans="1:14" s="53" customFormat="1" ht="15" customHeight="1" x14ac:dyDescent="0.25">
      <c r="A3" s="364" t="s">
        <v>207</v>
      </c>
      <c r="B3" s="365"/>
      <c r="C3" s="365"/>
      <c r="D3" s="365"/>
      <c r="E3" s="365"/>
      <c r="F3" s="365"/>
      <c r="G3" s="365"/>
      <c r="H3" s="366"/>
      <c r="I3" s="51"/>
      <c r="J3" s="52"/>
      <c r="K3" s="52"/>
      <c r="L3" s="52"/>
      <c r="M3" s="52"/>
      <c r="N3" s="52"/>
    </row>
    <row r="4" spans="1:14" s="53" customFormat="1" ht="15" customHeight="1" x14ac:dyDescent="0.25">
      <c r="A4" s="367"/>
      <c r="B4" s="368"/>
      <c r="C4" s="368"/>
      <c r="D4" s="368"/>
      <c r="E4" s="368"/>
      <c r="F4" s="368"/>
      <c r="G4" s="368"/>
      <c r="H4" s="369"/>
      <c r="I4" s="51"/>
      <c r="J4" s="52"/>
      <c r="K4" s="52"/>
      <c r="L4" s="52"/>
      <c r="M4" s="52"/>
      <c r="N4" s="52"/>
    </row>
    <row r="5" spans="1:14" s="53" customFormat="1" ht="19.5" customHeight="1" x14ac:dyDescent="0.25">
      <c r="A5" s="370"/>
      <c r="B5" s="371"/>
      <c r="C5" s="371"/>
      <c r="D5" s="371"/>
      <c r="E5" s="371"/>
      <c r="F5" s="371"/>
      <c r="G5" s="371"/>
      <c r="H5" s="372"/>
      <c r="I5" s="51"/>
      <c r="J5" s="52"/>
      <c r="K5" s="52"/>
      <c r="L5" s="52"/>
      <c r="M5" s="52"/>
      <c r="N5" s="52"/>
    </row>
    <row r="6" spans="1:14" s="53" customFormat="1" ht="15.75" x14ac:dyDescent="0.25">
      <c r="A6" s="373" t="s">
        <v>161</v>
      </c>
      <c r="B6" s="374"/>
      <c r="C6" s="54" t="e">
        <f>E10</f>
        <v>#DIV/0!</v>
      </c>
      <c r="D6" s="55"/>
      <c r="E6" s="56"/>
      <c r="G6" s="375" t="s">
        <v>155</v>
      </c>
      <c r="H6" s="375"/>
      <c r="I6" s="51"/>
      <c r="J6" s="52"/>
      <c r="K6" s="52"/>
      <c r="L6" s="52"/>
      <c r="M6" s="52"/>
      <c r="N6" s="52"/>
    </row>
    <row r="7" spans="1:14" ht="15.75" x14ac:dyDescent="0.25">
      <c r="A7" s="57"/>
      <c r="B7" s="58" t="s">
        <v>156</v>
      </c>
      <c r="C7" s="58" t="s">
        <v>157</v>
      </c>
      <c r="D7" s="58" t="s">
        <v>158</v>
      </c>
      <c r="E7" s="59" t="s">
        <v>162</v>
      </c>
      <c r="G7" s="60"/>
      <c r="H7" s="24" t="s">
        <v>194</v>
      </c>
    </row>
    <row r="8" spans="1:14" ht="18" customHeight="1" x14ac:dyDescent="0.25">
      <c r="A8" s="61" t="s">
        <v>22</v>
      </c>
      <c r="B8" s="62" t="e">
        <f>+Natural!H4</f>
        <v>#DIV/0!</v>
      </c>
      <c r="C8" s="62" t="e">
        <f>+Technological!H4</f>
        <v>#DIV/0!</v>
      </c>
      <c r="D8" s="62" t="e">
        <f>+Human!H4</f>
        <v>#DIV/0!</v>
      </c>
      <c r="E8" s="63" t="e">
        <f>SUM(B8:D8)/3</f>
        <v>#DIV/0!</v>
      </c>
      <c r="G8" s="64"/>
      <c r="H8" s="24" t="s">
        <v>196</v>
      </c>
    </row>
    <row r="9" spans="1:14" ht="15.75" x14ac:dyDescent="0.25">
      <c r="A9" s="61" t="s">
        <v>23</v>
      </c>
      <c r="B9" s="62" t="e">
        <f>+Natural!I4</f>
        <v>#DIV/0!</v>
      </c>
      <c r="C9" s="62" t="e">
        <f>+Technological!I4</f>
        <v>#DIV/0!</v>
      </c>
      <c r="D9" s="62" t="e">
        <f>+Human!I4</f>
        <v>#DIV/0!</v>
      </c>
      <c r="E9" s="63" t="e">
        <f>SUM(B9:D9)/3</f>
        <v>#DIV/0!</v>
      </c>
      <c r="G9" s="65"/>
      <c r="H9" s="24" t="s">
        <v>197</v>
      </c>
    </row>
    <row r="10" spans="1:14" ht="15.75" x14ac:dyDescent="0.25">
      <c r="A10" s="66" t="s">
        <v>159</v>
      </c>
      <c r="B10" s="67" t="e">
        <f>B8*B9</f>
        <v>#DIV/0!</v>
      </c>
      <c r="C10" s="67" t="e">
        <f t="shared" ref="C10:D10" si="0">C8*C9</f>
        <v>#DIV/0!</v>
      </c>
      <c r="D10" s="67" t="e">
        <f t="shared" si="0"/>
        <v>#DIV/0!</v>
      </c>
      <c r="E10" s="68" t="e">
        <f>E8*E9</f>
        <v>#DIV/0!</v>
      </c>
      <c r="G10" s="69"/>
      <c r="H10" s="24" t="s">
        <v>198</v>
      </c>
    </row>
  </sheetData>
  <sheetProtection algorithmName="SHA-512" hashValue="IdYwuBGuzfzgRvxaDCydlsmXeHijzJSvD3SLWyAbSB6Rx4O9b2Mdc3MAn4T8kx+AFO0YdmuAnXuvD7IMarAW/w==" saltValue="SSEVK2nA5k9FoT8j6K+TWw==" spinCount="100000" sheet="1" selectLockedCells="1" selectUnlockedCells="1"/>
  <mergeCells count="5">
    <mergeCell ref="A2:H2"/>
    <mergeCell ref="A3:H5"/>
    <mergeCell ref="A6:B6"/>
    <mergeCell ref="G6:H6"/>
    <mergeCell ref="A1:H1"/>
  </mergeCells>
  <conditionalFormatting sqref="C6">
    <cfRule type="cellIs" dxfId="3" priority="1" operator="between">
      <formula>0.75</formula>
      <formula>1</formula>
    </cfRule>
    <cfRule type="cellIs" dxfId="2" priority="2" operator="between">
      <formula>0.51</formula>
      <formula>0.75</formula>
    </cfRule>
    <cfRule type="cellIs" dxfId="1" priority="3" operator="between">
      <formula>0.26</formula>
      <formula>0.5</formula>
    </cfRule>
    <cfRule type="cellIs" dxfId="0" priority="4" operator="between">
      <formula>0.01</formula>
      <formula>0.25</formula>
    </cfRule>
  </conditionalFormatting>
  <pageMargins left="0.7" right="0.7" top="0.75" bottom="0.75" header="0.3" footer="0.3"/>
  <pageSetup scale="72" orientation="landscape" r:id="rId1"/>
  <headerFooter>
    <oddFooter>&amp;L&amp;8The following instructions and tool are modified from the Kaiser Permanente HVA Tool.&amp;R&amp;G</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CAFE1-AF30-4E39-B212-14826E750F75}">
  <sheetPr>
    <tabColor theme="4" tint="0.59999389629810485"/>
    <pageSetUpPr fitToPage="1"/>
  </sheetPr>
  <dimension ref="A1:K160"/>
  <sheetViews>
    <sheetView workbookViewId="0">
      <selection activeCell="H20" sqref="H20"/>
    </sheetView>
  </sheetViews>
  <sheetFormatPr defaultColWidth="9" defaultRowHeight="15.75" x14ac:dyDescent="0.25"/>
  <cols>
    <col min="1" max="1" width="34.5" style="216" customWidth="1"/>
    <col min="2" max="2" width="5.875" style="227" customWidth="1"/>
    <col min="3" max="3" width="7.625" style="216" customWidth="1"/>
    <col min="4" max="4" width="4.375" style="226" customWidth="1"/>
    <col min="5" max="5" width="34.5" style="216" customWidth="1"/>
    <col min="6" max="6" width="5.875" style="227" customWidth="1"/>
    <col min="7" max="7" width="7.5" style="216" customWidth="1"/>
    <col min="8" max="8" width="4.375" style="216" customWidth="1"/>
    <col min="9" max="9" width="34.5" style="216" customWidth="1"/>
    <col min="10" max="10" width="5.875" style="227" customWidth="1"/>
    <col min="11" max="11" width="7.625" style="216" customWidth="1"/>
    <col min="12" max="16384" width="9" style="216"/>
  </cols>
  <sheetData>
    <row r="1" spans="1:11" ht="18.75" x14ac:dyDescent="0.3">
      <c r="A1" s="378" t="str">
        <f>Instructions!A1</f>
        <v>Facility Name</v>
      </c>
      <c r="B1" s="378"/>
      <c r="C1" s="378"/>
      <c r="D1" s="378"/>
      <c r="E1" s="378"/>
      <c r="F1" s="378"/>
      <c r="G1" s="378"/>
      <c r="H1" s="378"/>
      <c r="I1" s="378"/>
      <c r="J1" s="378"/>
      <c r="K1" s="378"/>
    </row>
    <row r="2" spans="1:11" ht="18.75" x14ac:dyDescent="0.3">
      <c r="A2" s="152"/>
      <c r="B2" s="152"/>
      <c r="C2" s="152"/>
      <c r="D2" s="153"/>
      <c r="E2" s="152"/>
      <c r="F2" s="152"/>
      <c r="G2" s="152"/>
      <c r="H2" s="152"/>
      <c r="I2" s="152"/>
      <c r="J2" s="152"/>
      <c r="K2" s="152"/>
    </row>
    <row r="3" spans="1:11" s="217" customFormat="1" ht="18.75" x14ac:dyDescent="0.3">
      <c r="A3" s="214"/>
      <c r="B3" s="214"/>
      <c r="C3" s="214"/>
      <c r="D3" s="154"/>
      <c r="E3" s="214"/>
      <c r="F3" s="214"/>
      <c r="G3" s="214"/>
      <c r="H3" s="214"/>
      <c r="I3" s="214"/>
      <c r="J3" s="214"/>
      <c r="K3" s="214"/>
    </row>
    <row r="4" spans="1:11" s="219" customFormat="1" x14ac:dyDescent="0.25">
      <c r="A4" s="377" t="s">
        <v>188</v>
      </c>
      <c r="B4" s="377"/>
      <c r="C4" s="377"/>
      <c r="D4" s="218"/>
      <c r="E4" s="377" t="s">
        <v>189</v>
      </c>
      <c r="F4" s="377"/>
      <c r="G4" s="377"/>
      <c r="I4" s="377" t="s">
        <v>190</v>
      </c>
      <c r="J4" s="377"/>
      <c r="K4" s="377"/>
    </row>
    <row r="5" spans="1:11" s="243" customFormat="1" ht="15" x14ac:dyDescent="0.25">
      <c r="A5" s="240" t="s">
        <v>186</v>
      </c>
      <c r="B5" s="241" t="s">
        <v>187</v>
      </c>
      <c r="C5" s="240" t="s">
        <v>36</v>
      </c>
      <c r="D5" s="242"/>
      <c r="E5" s="240" t="s">
        <v>186</v>
      </c>
      <c r="F5" s="241" t="s">
        <v>187</v>
      </c>
      <c r="G5" s="240" t="s">
        <v>36</v>
      </c>
      <c r="I5" s="240" t="s">
        <v>186</v>
      </c>
      <c r="J5" s="241" t="s">
        <v>187</v>
      </c>
      <c r="K5" s="240" t="s">
        <v>36</v>
      </c>
    </row>
    <row r="6" spans="1:11" s="247" customFormat="1" ht="15" x14ac:dyDescent="0.25">
      <c r="A6" s="244" t="e">
        <f t="shared" ref="A6:A15" ca="1" si="0">OFFSET(A$40,MATCH(SMALL(C$40:C$75,ROW()-ROW(A$6)+1),C$40:C$75,0)-1,0)</f>
        <v>#NUM!</v>
      </c>
      <c r="B6" s="245">
        <v>1</v>
      </c>
      <c r="C6" s="246" t="e">
        <f t="shared" ref="C6:C15" ca="1" si="1">VLOOKUP(A6,$A$40:$C$75,2,FALSE)</f>
        <v>#NUM!</v>
      </c>
      <c r="D6" s="242"/>
      <c r="E6" s="244" t="e">
        <f t="shared" ref="E6:E15" ca="1" si="2">OFFSET(E$40,MATCH(SMALL(G$40:G$70,ROW()-ROW(E$6)+1),G$40:G$70,0)-1,0)</f>
        <v>#NUM!</v>
      </c>
      <c r="F6" s="245">
        <v>1</v>
      </c>
      <c r="G6" s="246" t="e">
        <f t="shared" ref="G6:G15" ca="1" si="3">VLOOKUP(E6,$E$40:$G$69,2,FALSE)</f>
        <v>#NUM!</v>
      </c>
      <c r="I6" s="244" t="e">
        <f t="shared" ref="I6:I15" ca="1" si="4">OFFSET(I$40,MATCH(SMALL(K$40:K$65,ROW()-ROW(I$6)+1),K$40:K$64,0)-1,0)</f>
        <v>#NUM!</v>
      </c>
      <c r="J6" s="245">
        <v>1</v>
      </c>
      <c r="K6" s="246" t="e">
        <f t="shared" ref="K6:K15" ca="1" si="5">VLOOKUP(I6,$I$40:$K$64,2,FALSE)</f>
        <v>#NUM!</v>
      </c>
    </row>
    <row r="7" spans="1:11" s="247" customFormat="1" ht="15" x14ac:dyDescent="0.25">
      <c r="A7" s="244" t="e">
        <f t="shared" ca="1" si="0"/>
        <v>#NUM!</v>
      </c>
      <c r="B7" s="245">
        <v>2</v>
      </c>
      <c r="C7" s="246" t="e">
        <f t="shared" ca="1" si="1"/>
        <v>#NUM!</v>
      </c>
      <c r="D7" s="242"/>
      <c r="E7" s="244" t="e">
        <f t="shared" ca="1" si="2"/>
        <v>#NUM!</v>
      </c>
      <c r="F7" s="245">
        <v>2</v>
      </c>
      <c r="G7" s="246" t="e">
        <f t="shared" ca="1" si="3"/>
        <v>#NUM!</v>
      </c>
      <c r="I7" s="244" t="e">
        <f t="shared" ca="1" si="4"/>
        <v>#NUM!</v>
      </c>
      <c r="J7" s="245">
        <v>2</v>
      </c>
      <c r="K7" s="246" t="e">
        <f t="shared" ca="1" si="5"/>
        <v>#NUM!</v>
      </c>
    </row>
    <row r="8" spans="1:11" s="247" customFormat="1" ht="15" x14ac:dyDescent="0.25">
      <c r="A8" s="244" t="e">
        <f t="shared" ca="1" si="0"/>
        <v>#NUM!</v>
      </c>
      <c r="B8" s="245">
        <v>3</v>
      </c>
      <c r="C8" s="246" t="e">
        <f t="shared" ca="1" si="1"/>
        <v>#NUM!</v>
      </c>
      <c r="D8" s="242"/>
      <c r="E8" s="244" t="e">
        <f t="shared" ca="1" si="2"/>
        <v>#NUM!</v>
      </c>
      <c r="F8" s="245">
        <v>3</v>
      </c>
      <c r="G8" s="246" t="e">
        <f t="shared" ca="1" si="3"/>
        <v>#NUM!</v>
      </c>
      <c r="I8" s="244" t="e">
        <f t="shared" ca="1" si="4"/>
        <v>#NUM!</v>
      </c>
      <c r="J8" s="245">
        <v>3</v>
      </c>
      <c r="K8" s="246" t="e">
        <f t="shared" ca="1" si="5"/>
        <v>#NUM!</v>
      </c>
    </row>
    <row r="9" spans="1:11" s="247" customFormat="1" ht="15" x14ac:dyDescent="0.25">
      <c r="A9" s="244" t="e">
        <f t="shared" ca="1" si="0"/>
        <v>#NUM!</v>
      </c>
      <c r="B9" s="245">
        <v>4</v>
      </c>
      <c r="C9" s="246" t="e">
        <f t="shared" ca="1" si="1"/>
        <v>#NUM!</v>
      </c>
      <c r="D9" s="242"/>
      <c r="E9" s="244" t="e">
        <f t="shared" ca="1" si="2"/>
        <v>#NUM!</v>
      </c>
      <c r="F9" s="245">
        <v>4</v>
      </c>
      <c r="G9" s="246" t="e">
        <f t="shared" ca="1" si="3"/>
        <v>#NUM!</v>
      </c>
      <c r="I9" s="244" t="e">
        <f t="shared" ca="1" si="4"/>
        <v>#NUM!</v>
      </c>
      <c r="J9" s="245">
        <v>4</v>
      </c>
      <c r="K9" s="246" t="e">
        <f t="shared" ca="1" si="5"/>
        <v>#NUM!</v>
      </c>
    </row>
    <row r="10" spans="1:11" s="247" customFormat="1" ht="15" x14ac:dyDescent="0.25">
      <c r="A10" s="244" t="e">
        <f t="shared" ca="1" si="0"/>
        <v>#NUM!</v>
      </c>
      <c r="B10" s="245">
        <v>5</v>
      </c>
      <c r="C10" s="246" t="e">
        <f t="shared" ca="1" si="1"/>
        <v>#NUM!</v>
      </c>
      <c r="D10" s="242"/>
      <c r="E10" s="244" t="e">
        <f t="shared" ca="1" si="2"/>
        <v>#NUM!</v>
      </c>
      <c r="F10" s="245">
        <v>5</v>
      </c>
      <c r="G10" s="246" t="e">
        <f t="shared" ca="1" si="3"/>
        <v>#NUM!</v>
      </c>
      <c r="I10" s="244" t="e">
        <f t="shared" ca="1" si="4"/>
        <v>#NUM!</v>
      </c>
      <c r="J10" s="245">
        <v>5</v>
      </c>
      <c r="K10" s="246" t="e">
        <f t="shared" ca="1" si="5"/>
        <v>#NUM!</v>
      </c>
    </row>
    <row r="11" spans="1:11" s="247" customFormat="1" ht="15" x14ac:dyDescent="0.25">
      <c r="A11" s="244" t="e">
        <f t="shared" ca="1" si="0"/>
        <v>#NUM!</v>
      </c>
      <c r="B11" s="245">
        <v>6</v>
      </c>
      <c r="C11" s="246" t="e">
        <f t="shared" ca="1" si="1"/>
        <v>#NUM!</v>
      </c>
      <c r="D11" s="242"/>
      <c r="E11" s="244" t="e">
        <f t="shared" ca="1" si="2"/>
        <v>#NUM!</v>
      </c>
      <c r="F11" s="245">
        <v>6</v>
      </c>
      <c r="G11" s="246" t="e">
        <f t="shared" ca="1" si="3"/>
        <v>#NUM!</v>
      </c>
      <c r="I11" s="244" t="e">
        <f t="shared" ca="1" si="4"/>
        <v>#NUM!</v>
      </c>
      <c r="J11" s="245">
        <v>6</v>
      </c>
      <c r="K11" s="246" t="e">
        <f t="shared" ca="1" si="5"/>
        <v>#NUM!</v>
      </c>
    </row>
    <row r="12" spans="1:11" s="247" customFormat="1" ht="15" x14ac:dyDescent="0.25">
      <c r="A12" s="244" t="e">
        <f t="shared" ca="1" si="0"/>
        <v>#NUM!</v>
      </c>
      <c r="B12" s="245">
        <v>7</v>
      </c>
      <c r="C12" s="246" t="e">
        <f t="shared" ca="1" si="1"/>
        <v>#NUM!</v>
      </c>
      <c r="D12" s="242"/>
      <c r="E12" s="244" t="e">
        <f t="shared" ca="1" si="2"/>
        <v>#NUM!</v>
      </c>
      <c r="F12" s="245">
        <v>7</v>
      </c>
      <c r="G12" s="246" t="e">
        <f t="shared" ca="1" si="3"/>
        <v>#NUM!</v>
      </c>
      <c r="I12" s="244" t="e">
        <f t="shared" ca="1" si="4"/>
        <v>#NUM!</v>
      </c>
      <c r="J12" s="245">
        <v>7</v>
      </c>
      <c r="K12" s="246" t="e">
        <f t="shared" ca="1" si="5"/>
        <v>#NUM!</v>
      </c>
    </row>
    <row r="13" spans="1:11" s="247" customFormat="1" ht="15" x14ac:dyDescent="0.25">
      <c r="A13" s="244" t="e">
        <f t="shared" ca="1" si="0"/>
        <v>#NUM!</v>
      </c>
      <c r="B13" s="245">
        <v>8</v>
      </c>
      <c r="C13" s="246" t="e">
        <f t="shared" ca="1" si="1"/>
        <v>#NUM!</v>
      </c>
      <c r="D13" s="242"/>
      <c r="E13" s="244" t="e">
        <f t="shared" ca="1" si="2"/>
        <v>#NUM!</v>
      </c>
      <c r="F13" s="245">
        <v>8</v>
      </c>
      <c r="G13" s="246" t="e">
        <f t="shared" ca="1" si="3"/>
        <v>#NUM!</v>
      </c>
      <c r="I13" s="244" t="e">
        <f t="shared" ca="1" si="4"/>
        <v>#NUM!</v>
      </c>
      <c r="J13" s="245">
        <v>8</v>
      </c>
      <c r="K13" s="246" t="e">
        <f t="shared" ca="1" si="5"/>
        <v>#NUM!</v>
      </c>
    </row>
    <row r="14" spans="1:11" s="247" customFormat="1" ht="15" x14ac:dyDescent="0.25">
      <c r="A14" s="244" t="e">
        <f t="shared" ca="1" si="0"/>
        <v>#NUM!</v>
      </c>
      <c r="B14" s="245">
        <v>9</v>
      </c>
      <c r="C14" s="246" t="e">
        <f t="shared" ca="1" si="1"/>
        <v>#NUM!</v>
      </c>
      <c r="D14" s="242"/>
      <c r="E14" s="244" t="e">
        <f t="shared" ca="1" si="2"/>
        <v>#NUM!</v>
      </c>
      <c r="F14" s="245">
        <v>9</v>
      </c>
      <c r="G14" s="246" t="e">
        <f t="shared" ca="1" si="3"/>
        <v>#NUM!</v>
      </c>
      <c r="I14" s="244" t="e">
        <f t="shared" ca="1" si="4"/>
        <v>#NUM!</v>
      </c>
      <c r="J14" s="245">
        <v>9</v>
      </c>
      <c r="K14" s="246" t="e">
        <f t="shared" ca="1" si="5"/>
        <v>#NUM!</v>
      </c>
    </row>
    <row r="15" spans="1:11" s="247" customFormat="1" ht="15" x14ac:dyDescent="0.25">
      <c r="A15" s="244" t="e">
        <f t="shared" ca="1" si="0"/>
        <v>#NUM!</v>
      </c>
      <c r="B15" s="245">
        <v>10</v>
      </c>
      <c r="C15" s="246" t="e">
        <f t="shared" ca="1" si="1"/>
        <v>#NUM!</v>
      </c>
      <c r="D15" s="242"/>
      <c r="E15" s="244" t="e">
        <f t="shared" ca="1" si="2"/>
        <v>#NUM!</v>
      </c>
      <c r="F15" s="245">
        <v>10</v>
      </c>
      <c r="G15" s="246" t="e">
        <f t="shared" ca="1" si="3"/>
        <v>#NUM!</v>
      </c>
      <c r="I15" s="244" t="e">
        <f t="shared" ca="1" si="4"/>
        <v>#NUM!</v>
      </c>
      <c r="J15" s="245">
        <v>10</v>
      </c>
      <c r="K15" s="246" t="e">
        <f t="shared" ca="1" si="5"/>
        <v>#NUM!</v>
      </c>
    </row>
    <row r="16" spans="1:11" s="247" customFormat="1" ht="15" x14ac:dyDescent="0.25">
      <c r="D16" s="242"/>
    </row>
    <row r="17" spans="4:7" s="247" customFormat="1" ht="15" x14ac:dyDescent="0.25">
      <c r="D17" s="242"/>
    </row>
    <row r="18" spans="4:7" s="247" customFormat="1" ht="15" x14ac:dyDescent="0.25">
      <c r="D18" s="242"/>
      <c r="E18" s="379" t="s">
        <v>205</v>
      </c>
      <c r="F18" s="379"/>
      <c r="G18" s="379"/>
    </row>
    <row r="19" spans="4:7" s="247" customFormat="1" ht="15" x14ac:dyDescent="0.25">
      <c r="D19" s="242"/>
      <c r="E19" s="240" t="s">
        <v>186</v>
      </c>
      <c r="F19" s="241" t="s">
        <v>187</v>
      </c>
      <c r="G19" s="240" t="s">
        <v>36</v>
      </c>
    </row>
    <row r="20" spans="4:7" s="247" customFormat="1" ht="15" x14ac:dyDescent="0.25">
      <c r="D20" s="242"/>
      <c r="E20" s="244" t="e">
        <f t="shared" ref="E20:E29" ca="1" si="6">OFFSET(E$72,MATCH(SMALL(G$72:G$146,ROW()-ROW(E$20)+1),G$72:G$146,0)-1,0)</f>
        <v>#NUM!</v>
      </c>
      <c r="F20" s="245">
        <v>1</v>
      </c>
      <c r="G20" s="246" t="e">
        <f t="shared" ref="G20:G29" ca="1" si="7">VLOOKUP(E20,$E$72:$G$146,2,FALSE)</f>
        <v>#NUM!</v>
      </c>
    </row>
    <row r="21" spans="4:7" s="247" customFormat="1" ht="15" x14ac:dyDescent="0.25">
      <c r="D21" s="242"/>
      <c r="E21" s="244" t="e">
        <f t="shared" ca="1" si="6"/>
        <v>#NUM!</v>
      </c>
      <c r="F21" s="245">
        <v>2</v>
      </c>
      <c r="G21" s="246" t="e">
        <f t="shared" ca="1" si="7"/>
        <v>#NUM!</v>
      </c>
    </row>
    <row r="22" spans="4:7" s="247" customFormat="1" ht="15" x14ac:dyDescent="0.25">
      <c r="D22" s="242"/>
      <c r="E22" s="244" t="e">
        <f t="shared" ca="1" si="6"/>
        <v>#NUM!</v>
      </c>
      <c r="F22" s="245">
        <v>3</v>
      </c>
      <c r="G22" s="246" t="e">
        <f t="shared" ca="1" si="7"/>
        <v>#NUM!</v>
      </c>
    </row>
    <row r="23" spans="4:7" s="247" customFormat="1" ht="15" x14ac:dyDescent="0.25">
      <c r="D23" s="242"/>
      <c r="E23" s="244" t="e">
        <f t="shared" ca="1" si="6"/>
        <v>#NUM!</v>
      </c>
      <c r="F23" s="245">
        <v>4</v>
      </c>
      <c r="G23" s="246" t="e">
        <f t="shared" ca="1" si="7"/>
        <v>#NUM!</v>
      </c>
    </row>
    <row r="24" spans="4:7" s="247" customFormat="1" ht="15" x14ac:dyDescent="0.25">
      <c r="D24" s="242"/>
      <c r="E24" s="244" t="e">
        <f t="shared" ca="1" si="6"/>
        <v>#NUM!</v>
      </c>
      <c r="F24" s="245">
        <v>5</v>
      </c>
      <c r="G24" s="246" t="e">
        <f t="shared" ca="1" si="7"/>
        <v>#NUM!</v>
      </c>
    </row>
    <row r="25" spans="4:7" s="247" customFormat="1" ht="15" x14ac:dyDescent="0.25">
      <c r="D25" s="242"/>
      <c r="E25" s="244" t="e">
        <f t="shared" ca="1" si="6"/>
        <v>#NUM!</v>
      </c>
      <c r="F25" s="245">
        <v>6</v>
      </c>
      <c r="G25" s="246" t="e">
        <f t="shared" ca="1" si="7"/>
        <v>#NUM!</v>
      </c>
    </row>
    <row r="26" spans="4:7" s="247" customFormat="1" ht="15" x14ac:dyDescent="0.25">
      <c r="D26" s="242"/>
      <c r="E26" s="244" t="e">
        <f t="shared" ca="1" si="6"/>
        <v>#NUM!</v>
      </c>
      <c r="F26" s="245">
        <v>7</v>
      </c>
      <c r="G26" s="246" t="e">
        <f t="shared" ca="1" si="7"/>
        <v>#NUM!</v>
      </c>
    </row>
    <row r="27" spans="4:7" s="247" customFormat="1" ht="15" x14ac:dyDescent="0.25">
      <c r="D27" s="242"/>
      <c r="E27" s="244" t="e">
        <f t="shared" ca="1" si="6"/>
        <v>#NUM!</v>
      </c>
      <c r="F27" s="245">
        <v>8</v>
      </c>
      <c r="G27" s="246" t="e">
        <f t="shared" ca="1" si="7"/>
        <v>#NUM!</v>
      </c>
    </row>
    <row r="28" spans="4:7" s="248" customFormat="1" ht="15" x14ac:dyDescent="0.25">
      <c r="D28" s="249"/>
      <c r="E28" s="244" t="e">
        <f t="shared" ca="1" si="6"/>
        <v>#NUM!</v>
      </c>
      <c r="F28" s="245">
        <v>9</v>
      </c>
      <c r="G28" s="246" t="e">
        <f t="shared" ca="1" si="7"/>
        <v>#NUM!</v>
      </c>
    </row>
    <row r="29" spans="4:7" s="248" customFormat="1" ht="15" x14ac:dyDescent="0.25">
      <c r="D29" s="249"/>
      <c r="E29" s="244" t="e">
        <f t="shared" ca="1" si="6"/>
        <v>#NUM!</v>
      </c>
      <c r="F29" s="245">
        <v>10</v>
      </c>
      <c r="G29" s="246" t="e">
        <f t="shared" ca="1" si="7"/>
        <v>#NUM!</v>
      </c>
    </row>
    <row r="30" spans="4:7" s="248" customFormat="1" ht="15" x14ac:dyDescent="0.25">
      <c r="D30" s="249"/>
    </row>
    <row r="31" spans="4:7" s="248" customFormat="1" ht="15" x14ac:dyDescent="0.25">
      <c r="D31" s="249"/>
    </row>
    <row r="32" spans="4:7" s="248" customFormat="1" ht="15" x14ac:dyDescent="0.25">
      <c r="D32" s="249"/>
    </row>
    <row r="33" spans="1:11" x14ac:dyDescent="0.25">
      <c r="B33" s="216"/>
      <c r="F33" s="216"/>
      <c r="J33" s="216"/>
    </row>
    <row r="34" spans="1:11" x14ac:dyDescent="0.25">
      <c r="B34" s="216"/>
      <c r="F34" s="216"/>
      <c r="J34" s="216"/>
    </row>
    <row r="35" spans="1:11" x14ac:dyDescent="0.25">
      <c r="B35" s="216"/>
      <c r="F35" s="216"/>
      <c r="J35" s="216"/>
    </row>
    <row r="38" spans="1:11" hidden="1" x14ac:dyDescent="0.25">
      <c r="A38" s="377" t="s">
        <v>188</v>
      </c>
      <c r="B38" s="377"/>
      <c r="C38" s="377"/>
      <c r="D38" s="218"/>
      <c r="E38" s="377" t="s">
        <v>189</v>
      </c>
      <c r="F38" s="377"/>
      <c r="G38" s="377"/>
      <c r="H38" s="219"/>
      <c r="I38" s="377" t="s">
        <v>190</v>
      </c>
      <c r="J38" s="377"/>
      <c r="K38" s="377"/>
    </row>
    <row r="39" spans="1:11" hidden="1" x14ac:dyDescent="0.25">
      <c r="A39" s="220" t="s">
        <v>186</v>
      </c>
      <c r="B39" s="220" t="s">
        <v>36</v>
      </c>
      <c r="C39" s="221" t="s">
        <v>187</v>
      </c>
      <c r="E39" s="220" t="s">
        <v>186</v>
      </c>
      <c r="F39" s="220" t="s">
        <v>36</v>
      </c>
      <c r="G39" s="221" t="s">
        <v>187</v>
      </c>
      <c r="H39" s="222"/>
      <c r="I39" s="220" t="s">
        <v>186</v>
      </c>
      <c r="J39" s="220" t="s">
        <v>36</v>
      </c>
      <c r="K39" s="221" t="s">
        <v>187</v>
      </c>
    </row>
    <row r="40" spans="1:11" s="74" customFormat="1" ht="11.25" hidden="1" x14ac:dyDescent="0.2">
      <c r="A40" s="223" t="str">
        <f>Natural!A9</f>
        <v>Avalanche</v>
      </c>
      <c r="B40" s="225">
        <f>Natural!I9</f>
        <v>0</v>
      </c>
      <c r="C40" s="228" t="str">
        <f>Natural!L9</f>
        <v xml:space="preserve"> </v>
      </c>
      <c r="D40" s="79"/>
      <c r="E40" s="223" t="str">
        <f>Technological!A9</f>
        <v xml:space="preserve">Carbon Monoxide Release (Internal) </v>
      </c>
      <c r="F40" s="229">
        <f>Technological!I9</f>
        <v>0</v>
      </c>
      <c r="G40" s="224" t="str">
        <f>Technological!L9</f>
        <v xml:space="preserve"> </v>
      </c>
      <c r="H40" s="230"/>
      <c r="I40" s="223" t="str">
        <f>Human!A9</f>
        <v>Active Shooter / Person with a Weapon</v>
      </c>
      <c r="J40" s="225">
        <f>Human!I9</f>
        <v>0</v>
      </c>
      <c r="K40" s="224" t="str">
        <f>Human!L9</f>
        <v xml:space="preserve"> </v>
      </c>
    </row>
    <row r="41" spans="1:11" s="74" customFormat="1" ht="11.25" hidden="1" x14ac:dyDescent="0.2">
      <c r="A41" s="223" t="str">
        <f>Natural!A10</f>
        <v>Blizzard</v>
      </c>
      <c r="B41" s="225">
        <f>Natural!I10</f>
        <v>0</v>
      </c>
      <c r="C41" s="228" t="str">
        <f>Natural!L10</f>
        <v xml:space="preserve"> </v>
      </c>
      <c r="D41" s="79"/>
      <c r="E41" s="223" t="str">
        <f>Technological!A10</f>
        <v>Commercial Power Failure</v>
      </c>
      <c r="F41" s="229">
        <f>Technological!I10</f>
        <v>0</v>
      </c>
      <c r="G41" s="224" t="str">
        <f>Technological!L10</f>
        <v xml:space="preserve"> </v>
      </c>
      <c r="H41" s="230"/>
      <c r="I41" s="223" t="str">
        <f>Human!A10</f>
        <v>Bomb Threat</v>
      </c>
      <c r="J41" s="225">
        <f>Human!I10</f>
        <v>0</v>
      </c>
      <c r="K41" s="224" t="str">
        <f>Human!L10</f>
        <v xml:space="preserve"> </v>
      </c>
    </row>
    <row r="42" spans="1:11" s="74" customFormat="1" ht="11.25" hidden="1" x14ac:dyDescent="0.2">
      <c r="A42" s="223" t="str">
        <f>Natural!A11</f>
        <v>Coastal Tsunami / Erosion</v>
      </c>
      <c r="B42" s="225">
        <f>Natural!I11</f>
        <v>0</v>
      </c>
      <c r="C42" s="228" t="str">
        <f>Natural!L11</f>
        <v xml:space="preserve"> </v>
      </c>
      <c r="D42" s="79"/>
      <c r="E42" s="223" t="str">
        <f>Technological!A11</f>
        <v>Communications Systems Failure</v>
      </c>
      <c r="F42" s="229">
        <f>Technological!I11</f>
        <v>0</v>
      </c>
      <c r="G42" s="224" t="str">
        <f>Technological!L11</f>
        <v xml:space="preserve"> </v>
      </c>
      <c r="H42" s="230"/>
      <c r="I42" s="223" t="str">
        <f>Human!A11</f>
        <v>Civil Disturbance</v>
      </c>
      <c r="J42" s="225">
        <f>Human!I11</f>
        <v>0</v>
      </c>
      <c r="K42" s="224" t="str">
        <f>Human!L11</f>
        <v xml:space="preserve"> </v>
      </c>
    </row>
    <row r="43" spans="1:11" s="74" customFormat="1" ht="11.25" hidden="1" x14ac:dyDescent="0.2">
      <c r="A43" s="223" t="str">
        <f>Natural!A12</f>
        <v>Dam Failure</v>
      </c>
      <c r="B43" s="225">
        <f>Natural!I12</f>
        <v>0</v>
      </c>
      <c r="C43" s="228" t="str">
        <f>Natural!L12</f>
        <v xml:space="preserve"> </v>
      </c>
      <c r="D43" s="79"/>
      <c r="E43" s="223" t="str">
        <f>Technological!A12</f>
        <v>Contamination of Outside Air</v>
      </c>
      <c r="F43" s="229">
        <f>Technological!I12</f>
        <v>0</v>
      </c>
      <c r="G43" s="224" t="str">
        <f>Technological!L12</f>
        <v xml:space="preserve"> </v>
      </c>
      <c r="H43" s="230"/>
      <c r="I43" s="223" t="str">
        <f>Human!A12</f>
        <v>Hostage Situation</v>
      </c>
      <c r="J43" s="225">
        <f>Human!I12</f>
        <v>0</v>
      </c>
      <c r="K43" s="224" t="str">
        <f>Human!L12</f>
        <v xml:space="preserve"> </v>
      </c>
    </row>
    <row r="44" spans="1:11" s="74" customFormat="1" ht="11.25" hidden="1" x14ac:dyDescent="0.2">
      <c r="A44" s="223" t="str">
        <f>Natural!A13</f>
        <v>Drought</v>
      </c>
      <c r="B44" s="225">
        <f>Natural!I13</f>
        <v>0</v>
      </c>
      <c r="C44" s="228" t="str">
        <f>Natural!L13</f>
        <v xml:space="preserve"> </v>
      </c>
      <c r="D44" s="79"/>
      <c r="E44" s="223" t="str">
        <f>Technological!A13</f>
        <v>Cyber Attack</v>
      </c>
      <c r="F44" s="229">
        <f>Technological!I13</f>
        <v>0</v>
      </c>
      <c r="G44" s="224" t="str">
        <f>Technological!L13</f>
        <v xml:space="preserve"> </v>
      </c>
      <c r="H44" s="230"/>
      <c r="I44" s="223" t="str">
        <f>Human!A13</f>
        <v>Labor Dispute/Strike</v>
      </c>
      <c r="J44" s="225">
        <f>Human!I13</f>
        <v>0</v>
      </c>
      <c r="K44" s="224" t="str">
        <f>Human!L13</f>
        <v xml:space="preserve"> </v>
      </c>
    </row>
    <row r="45" spans="1:11" s="74" customFormat="1" ht="11.25" hidden="1" x14ac:dyDescent="0.2">
      <c r="A45" s="223" t="str">
        <f>Natural!A14</f>
        <v>Dust / Sand Storm</v>
      </c>
      <c r="B45" s="225">
        <f>Natural!I14</f>
        <v>0</v>
      </c>
      <c r="C45" s="228" t="str">
        <f>Natural!L14</f>
        <v xml:space="preserve"> </v>
      </c>
      <c r="D45" s="79"/>
      <c r="E45" s="223" t="str">
        <f>Technological!A14</f>
        <v>EHR/Information Systems Disruption</v>
      </c>
      <c r="F45" s="229">
        <f>Technological!I14</f>
        <v>0</v>
      </c>
      <c r="G45" s="224" t="str">
        <f>Technological!L14</f>
        <v xml:space="preserve"> </v>
      </c>
      <c r="H45" s="230"/>
      <c r="I45" s="223" t="str">
        <f>Human!A14</f>
        <v>Missing Patient / Resident</v>
      </c>
      <c r="J45" s="225">
        <f>Human!I14</f>
        <v>0</v>
      </c>
      <c r="K45" s="224" t="str">
        <f>Human!L14</f>
        <v xml:space="preserve"> </v>
      </c>
    </row>
    <row r="46" spans="1:11" s="74" customFormat="1" ht="11.25" hidden="1" x14ac:dyDescent="0.2">
      <c r="A46" s="223" t="str">
        <f>Natural!A15</f>
        <v>Earthquake</v>
      </c>
      <c r="B46" s="225">
        <f>Natural!I15</f>
        <v>0</v>
      </c>
      <c r="C46" s="228" t="str">
        <f>Natural!L15</f>
        <v xml:space="preserve"> </v>
      </c>
      <c r="D46" s="79"/>
      <c r="E46" s="223" t="str">
        <f>Technological!A15</f>
        <v>Fire Alarm System (Detection) Failure</v>
      </c>
      <c r="F46" s="229">
        <f>Technological!I15</f>
        <v>0</v>
      </c>
      <c r="G46" s="224" t="str">
        <f>Technological!L15</f>
        <v xml:space="preserve"> </v>
      </c>
      <c r="H46" s="230"/>
      <c r="I46" s="223" t="str">
        <f>Human!A15</f>
        <v>Sheltering in Place (Staff, Staff Families, Pets)</v>
      </c>
      <c r="J46" s="225">
        <f>Human!I15</f>
        <v>0</v>
      </c>
      <c r="K46" s="224" t="str">
        <f>Human!L15</f>
        <v xml:space="preserve"> </v>
      </c>
    </row>
    <row r="47" spans="1:11" s="74" customFormat="1" ht="11.25" hidden="1" x14ac:dyDescent="0.2">
      <c r="A47" s="223" t="str">
        <f>Natural!A16</f>
        <v>Flooding / Flash (External)</v>
      </c>
      <c r="B47" s="225">
        <f>Natural!I16</f>
        <v>0</v>
      </c>
      <c r="C47" s="228" t="str">
        <f>Natural!L16</f>
        <v xml:space="preserve"> </v>
      </c>
      <c r="D47" s="79"/>
      <c r="E47" s="223" t="str">
        <f>Technological!A16</f>
        <v>Fire Protection System Loss (Suppression)</v>
      </c>
      <c r="F47" s="229">
        <f>Technological!I16</f>
        <v>0</v>
      </c>
      <c r="G47" s="224" t="str">
        <f>Technological!L16</f>
        <v xml:space="preserve"> </v>
      </c>
      <c r="H47" s="230"/>
      <c r="I47" s="223" t="str">
        <f>Human!A16</f>
        <v>Staffing shortage</v>
      </c>
      <c r="J47" s="225">
        <f>Human!I16</f>
        <v>0</v>
      </c>
      <c r="K47" s="224" t="str">
        <f>Human!L16</f>
        <v xml:space="preserve"> </v>
      </c>
    </row>
    <row r="48" spans="1:11" s="74" customFormat="1" ht="11.25" hidden="1" x14ac:dyDescent="0.2">
      <c r="A48" s="223" t="str">
        <f>Natural!A17</f>
        <v>Flooding (Internal)</v>
      </c>
      <c r="B48" s="225">
        <f>Natural!I17</f>
        <v>0</v>
      </c>
      <c r="C48" s="228" t="str">
        <f>Natural!L17</f>
        <v xml:space="preserve"> </v>
      </c>
      <c r="D48" s="79"/>
      <c r="E48" s="223" t="str">
        <f>Technological!A17</f>
        <v>Fire, Internal</v>
      </c>
      <c r="F48" s="229">
        <f>Technological!I17</f>
        <v>0</v>
      </c>
      <c r="G48" s="224" t="str">
        <f>Technological!L17</f>
        <v xml:space="preserve"> </v>
      </c>
      <c r="H48" s="230"/>
      <c r="I48" s="223" t="str">
        <f>Human!A17</f>
        <v>Suspicious Package or Substance</v>
      </c>
      <c r="J48" s="225">
        <f>Human!I17</f>
        <v>0</v>
      </c>
      <c r="K48" s="224" t="str">
        <f>Human!L17</f>
        <v xml:space="preserve"> </v>
      </c>
    </row>
    <row r="49" spans="1:11" s="74" customFormat="1" ht="11.25" hidden="1" x14ac:dyDescent="0.2">
      <c r="A49" s="223" t="str">
        <f>Natural!A18</f>
        <v>Damaging Winds</v>
      </c>
      <c r="B49" s="225">
        <f>Natural!I18</f>
        <v>0</v>
      </c>
      <c r="C49" s="228" t="str">
        <f>Natural!L18</f>
        <v xml:space="preserve"> </v>
      </c>
      <c r="D49" s="79"/>
      <c r="E49" s="223" t="str">
        <f>Technological!A18</f>
        <v>Flood, Internal</v>
      </c>
      <c r="F49" s="229">
        <f>Technological!I18</f>
        <v>0</v>
      </c>
      <c r="G49" s="224" t="str">
        <f>Technological!L18</f>
        <v xml:space="preserve"> </v>
      </c>
      <c r="H49" s="230"/>
      <c r="I49" s="223" t="str">
        <f>Human!A18</f>
        <v>Surge or Influx of Patients (AL/NH Residents)</v>
      </c>
      <c r="J49" s="225">
        <f>Human!I18</f>
        <v>0</v>
      </c>
      <c r="K49" s="224" t="str">
        <f>Human!L18</f>
        <v xml:space="preserve"> </v>
      </c>
    </row>
    <row r="50" spans="1:11" s="74" customFormat="1" ht="11.25" hidden="1" x14ac:dyDescent="0.2">
      <c r="A50" s="223" t="str">
        <f>Natural!A19</f>
        <v>Hail Storm</v>
      </c>
      <c r="B50" s="225">
        <f>Natural!I19</f>
        <v>0</v>
      </c>
      <c r="C50" s="228" t="str">
        <f>Natural!L19</f>
        <v xml:space="preserve"> </v>
      </c>
      <c r="D50" s="79"/>
      <c r="E50" s="223" t="str">
        <f>Technological!A19</f>
        <v>Fuel Shortage</v>
      </c>
      <c r="F50" s="229">
        <f>Technological!I19</f>
        <v>0</v>
      </c>
      <c r="G50" s="224" t="str">
        <f>Technological!L19</f>
        <v xml:space="preserve"> </v>
      </c>
      <c r="I50" s="223" t="str">
        <f>Human!A19</f>
        <v>Community or Regional Terrorism (CBRN)</v>
      </c>
      <c r="J50" s="225">
        <f>Human!I19</f>
        <v>0</v>
      </c>
      <c r="K50" s="224" t="str">
        <f>Human!L19</f>
        <v xml:space="preserve"> </v>
      </c>
    </row>
    <row r="51" spans="1:11" s="74" customFormat="1" ht="11.25" hidden="1" x14ac:dyDescent="0.2">
      <c r="A51" s="223" t="str">
        <f>Natural!A20</f>
        <v>Hurricane</v>
      </c>
      <c r="B51" s="225">
        <f>Natural!I20</f>
        <v>0</v>
      </c>
      <c r="C51" s="228" t="str">
        <f>Natural!L20</f>
        <v xml:space="preserve"> </v>
      </c>
      <c r="D51" s="79"/>
      <c r="E51" s="223" t="str">
        <f>Technological!A20</f>
        <v>Generator Failure</v>
      </c>
      <c r="F51" s="229">
        <f>Technological!I20</f>
        <v>0</v>
      </c>
      <c r="G51" s="224" t="str">
        <f>Technological!L20</f>
        <v xml:space="preserve"> </v>
      </c>
      <c r="I51" s="223" t="str">
        <f>Human!A20</f>
        <v>Water / Foodborn Disease Outbreak</v>
      </c>
      <c r="J51" s="225">
        <f>Human!I20</f>
        <v>0</v>
      </c>
      <c r="K51" s="224" t="str">
        <f>Human!L20</f>
        <v xml:space="preserve"> </v>
      </c>
    </row>
    <row r="52" spans="1:11" s="74" customFormat="1" ht="11.25" hidden="1" x14ac:dyDescent="0.2">
      <c r="A52" s="223" t="str">
        <f>Natural!A21</f>
        <v>Ice Storm</v>
      </c>
      <c r="B52" s="225">
        <f>Natural!I21</f>
        <v>0</v>
      </c>
      <c r="C52" s="228" t="str">
        <f>Natural!L21</f>
        <v xml:space="preserve"> </v>
      </c>
      <c r="D52" s="79"/>
      <c r="E52" s="223" t="str">
        <f>Technological!A21</f>
        <v>Hazmat Exposure, External</v>
      </c>
      <c r="F52" s="229">
        <f>Technological!I21</f>
        <v>0</v>
      </c>
      <c r="G52" s="224" t="str">
        <f>Technological!L21</f>
        <v xml:space="preserve"> </v>
      </c>
      <c r="I52" s="223" t="str">
        <f>Human!A21</f>
        <v>Workplace Violence</v>
      </c>
      <c r="J52" s="225">
        <f>Human!I21</f>
        <v>0</v>
      </c>
      <c r="K52" s="224" t="str">
        <f>Human!L21</f>
        <v xml:space="preserve"> </v>
      </c>
    </row>
    <row r="53" spans="1:11" s="74" customFormat="1" ht="11.25" hidden="1" x14ac:dyDescent="0.2">
      <c r="A53" s="223" t="str">
        <f>Natural!A22</f>
        <v>Infection Disease (SARS, Flu, etc)</v>
      </c>
      <c r="B53" s="225">
        <f>Natural!I22</f>
        <v>0</v>
      </c>
      <c r="C53" s="228" t="str">
        <f>Natural!L22</f>
        <v xml:space="preserve"> </v>
      </c>
      <c r="D53" s="79"/>
      <c r="E53" s="223" t="str">
        <f>Technological!A22</f>
        <v>Hazmat Exposure, Internal</v>
      </c>
      <c r="F53" s="229">
        <f>Technological!I22</f>
        <v>0</v>
      </c>
      <c r="G53" s="224" t="str">
        <f>Technological!L22</f>
        <v xml:space="preserve"> </v>
      </c>
      <c r="I53" s="223">
        <f>Human!A22</f>
        <v>0</v>
      </c>
      <c r="J53" s="225">
        <f>Human!I22</f>
        <v>0</v>
      </c>
      <c r="K53" s="224" t="str">
        <f>Human!L22</f>
        <v xml:space="preserve"> </v>
      </c>
    </row>
    <row r="54" spans="1:11" s="74" customFormat="1" ht="11.25" hidden="1" x14ac:dyDescent="0.2">
      <c r="A54" s="223" t="str">
        <f>Natural!A23</f>
        <v>Landslide</v>
      </c>
      <c r="B54" s="225">
        <f>Natural!I23</f>
        <v>0</v>
      </c>
      <c r="C54" s="228" t="str">
        <f>Natural!L23</f>
        <v xml:space="preserve"> </v>
      </c>
      <c r="D54" s="79"/>
      <c r="E54" s="223" t="str">
        <f>Technological!A23</f>
        <v>HVAC Failure</v>
      </c>
      <c r="F54" s="229">
        <f>Technological!I23</f>
        <v>0</v>
      </c>
      <c r="G54" s="224" t="str">
        <f>Technological!L23</f>
        <v xml:space="preserve"> </v>
      </c>
      <c r="I54" s="223">
        <f>Human!A23</f>
        <v>0</v>
      </c>
      <c r="J54" s="225">
        <f>Human!I23</f>
        <v>0</v>
      </c>
      <c r="K54" s="224" t="str">
        <f>Human!L23</f>
        <v xml:space="preserve"> </v>
      </c>
    </row>
    <row r="55" spans="1:11" s="74" customFormat="1" ht="11.25" hidden="1" x14ac:dyDescent="0.2">
      <c r="A55" s="223" t="str">
        <f>Natural!A24</f>
        <v>Severe Thunderstorm</v>
      </c>
      <c r="B55" s="225">
        <f>Natural!I24</f>
        <v>0</v>
      </c>
      <c r="C55" s="228" t="str">
        <f>Natural!L24</f>
        <v xml:space="preserve"> </v>
      </c>
      <c r="D55" s="79"/>
      <c r="E55" s="223" t="str">
        <f>Technological!A24</f>
        <v>Loss of Nurse/Resident Call System</v>
      </c>
      <c r="F55" s="229">
        <f>Technological!I24</f>
        <v>0</v>
      </c>
      <c r="G55" s="224" t="str">
        <f>Technological!L24</f>
        <v xml:space="preserve"> </v>
      </c>
      <c r="I55" s="223">
        <f>Human!A24</f>
        <v>0</v>
      </c>
      <c r="J55" s="225">
        <f>Human!I24</f>
        <v>0</v>
      </c>
      <c r="K55" s="224" t="str">
        <f>Human!L24</f>
        <v xml:space="preserve"> </v>
      </c>
    </row>
    <row r="56" spans="1:11" s="74" customFormat="1" ht="11.25" hidden="1" x14ac:dyDescent="0.2">
      <c r="A56" s="223" t="str">
        <f>Natural!A25</f>
        <v>Snow / Ice Storm</v>
      </c>
      <c r="B56" s="225">
        <f>Natural!I25</f>
        <v>0</v>
      </c>
      <c r="C56" s="228" t="str">
        <f>Natural!L25</f>
        <v xml:space="preserve"> </v>
      </c>
      <c r="D56" s="79"/>
      <c r="E56" s="223" t="str">
        <f>Technological!A25</f>
        <v>Natural Gas Failure</v>
      </c>
      <c r="F56" s="229">
        <f>Technological!I25</f>
        <v>0</v>
      </c>
      <c r="G56" s="224" t="str">
        <f>Technological!L25</f>
        <v xml:space="preserve"> </v>
      </c>
      <c r="J56" s="229"/>
      <c r="K56" s="231"/>
    </row>
    <row r="57" spans="1:11" s="74" customFormat="1" ht="11.25" hidden="1" x14ac:dyDescent="0.2">
      <c r="A57" s="223" t="str">
        <f>Natural!A26</f>
        <v>Subsidence / Sink hole</v>
      </c>
      <c r="B57" s="225">
        <f>Natural!I26</f>
        <v>0</v>
      </c>
      <c r="C57" s="228" t="str">
        <f>Natural!L26</f>
        <v xml:space="preserve"> </v>
      </c>
      <c r="D57" s="79"/>
      <c r="E57" s="223" t="str">
        <f>Technological!A26</f>
        <v>Natural Gas Odor/Leak</v>
      </c>
      <c r="F57" s="229">
        <f>Technological!I26</f>
        <v>0</v>
      </c>
      <c r="G57" s="224" t="str">
        <f>Technological!L26</f>
        <v xml:space="preserve"> </v>
      </c>
      <c r="J57" s="229"/>
      <c r="K57" s="231"/>
    </row>
    <row r="58" spans="1:11" s="74" customFormat="1" ht="11.25" hidden="1" x14ac:dyDescent="0.2">
      <c r="A58" s="223" t="str">
        <f>Natural!A27</f>
        <v>Temperature Extremes</v>
      </c>
      <c r="B58" s="225">
        <f>Natural!I27</f>
        <v>0</v>
      </c>
      <c r="C58" s="228" t="str">
        <f>Natural!L27</f>
        <v xml:space="preserve"> </v>
      </c>
      <c r="D58" s="79"/>
      <c r="E58" s="223" t="str">
        <f>Technological!A27</f>
        <v>Nuclear Facility EPZ</v>
      </c>
      <c r="F58" s="229">
        <f>Technological!I27</f>
        <v>0</v>
      </c>
      <c r="G58" s="224" t="str">
        <f>Technological!L27</f>
        <v xml:space="preserve"> </v>
      </c>
      <c r="K58" s="75"/>
    </row>
    <row r="59" spans="1:11" s="74" customFormat="1" ht="11.25" hidden="1" x14ac:dyDescent="0.2">
      <c r="A59" s="223" t="str">
        <f>Natural!A28</f>
        <v>Tornado</v>
      </c>
      <c r="B59" s="225">
        <f>Natural!I28</f>
        <v>0</v>
      </c>
      <c r="C59" s="228" t="str">
        <f>Natural!L28</f>
        <v xml:space="preserve"> </v>
      </c>
      <c r="D59" s="79"/>
      <c r="E59" s="223" t="str">
        <f>Technological!A28</f>
        <v>Public Transportation Disruption</v>
      </c>
      <c r="F59" s="229">
        <f>Technological!I28</f>
        <v>0</v>
      </c>
      <c r="G59" s="224" t="str">
        <f>Technological!L28</f>
        <v xml:space="preserve"> </v>
      </c>
      <c r="K59" s="75"/>
    </row>
    <row r="60" spans="1:11" s="74" customFormat="1" ht="11.25" hidden="1" x14ac:dyDescent="0.2">
      <c r="A60" s="223" t="str">
        <f>Natural!A29</f>
        <v>Volcanic Eruption</v>
      </c>
      <c r="B60" s="225">
        <f>Natural!I29</f>
        <v>0</v>
      </c>
      <c r="C60" s="228" t="str">
        <f>Natural!L29</f>
        <v xml:space="preserve"> </v>
      </c>
      <c r="D60" s="79"/>
      <c r="E60" s="223" t="str">
        <f>Technological!A29</f>
        <v>Sewer Disruption</v>
      </c>
      <c r="F60" s="229">
        <f>Technological!I29</f>
        <v>0</v>
      </c>
      <c r="G60" s="224" t="str">
        <f>Technological!L29</f>
        <v xml:space="preserve"> </v>
      </c>
      <c r="K60" s="75"/>
    </row>
    <row r="61" spans="1:11" s="74" customFormat="1" ht="11.25" hidden="1" x14ac:dyDescent="0.2">
      <c r="A61" s="223" t="str">
        <f>Natural!A30</f>
        <v>Wild Fire</v>
      </c>
      <c r="B61" s="225">
        <f>Natural!I30</f>
        <v>0</v>
      </c>
      <c r="C61" s="228" t="str">
        <f>Natural!L30</f>
        <v xml:space="preserve"> </v>
      </c>
      <c r="D61" s="79"/>
      <c r="E61" s="223" t="str">
        <f>Technological!A30</f>
        <v>Vendors: Inability to deliver supplies</v>
      </c>
      <c r="F61" s="229">
        <f>Technological!I30</f>
        <v>0</v>
      </c>
      <c r="G61" s="224" t="str">
        <f>Technological!L30</f>
        <v xml:space="preserve"> </v>
      </c>
      <c r="K61" s="75"/>
    </row>
    <row r="62" spans="1:11" s="74" customFormat="1" ht="11.25" hidden="1" x14ac:dyDescent="0.2">
      <c r="A62" s="223">
        <f>Natural!A31</f>
        <v>0</v>
      </c>
      <c r="B62" s="225">
        <f>Natural!I31</f>
        <v>0</v>
      </c>
      <c r="C62" s="228" t="str">
        <f>Natural!L31</f>
        <v xml:space="preserve"> </v>
      </c>
      <c r="D62" s="79"/>
      <c r="E62" s="223" t="str">
        <f>Technological!A31</f>
        <v>Vendors: Inability to respond for repairs</v>
      </c>
      <c r="F62" s="229">
        <f>Technological!I31</f>
        <v>0</v>
      </c>
      <c r="G62" s="224" t="str">
        <f>Technological!L31</f>
        <v xml:space="preserve"> </v>
      </c>
      <c r="K62" s="75"/>
    </row>
    <row r="63" spans="1:11" s="74" customFormat="1" ht="11.25" hidden="1" x14ac:dyDescent="0.2">
      <c r="A63" s="223">
        <f>Natural!A32</f>
        <v>0</v>
      </c>
      <c r="B63" s="225">
        <f>Natural!I32</f>
        <v>0</v>
      </c>
      <c r="C63" s="228" t="str">
        <f>Natural!L32</f>
        <v xml:space="preserve"> </v>
      </c>
      <c r="D63" s="79"/>
      <c r="E63" s="223" t="str">
        <f>Technological!A32</f>
        <v xml:space="preserve">Water Supply Disruption (Potable) </v>
      </c>
      <c r="F63" s="229">
        <f>Technological!I32</f>
        <v>0</v>
      </c>
      <c r="G63" s="224" t="str">
        <f>Technological!L32</f>
        <v xml:space="preserve"> </v>
      </c>
      <c r="K63" s="75"/>
    </row>
    <row r="64" spans="1:11" s="74" customFormat="1" ht="11.25" hidden="1" x14ac:dyDescent="0.2">
      <c r="A64" s="223">
        <f>Natural!A33</f>
        <v>0</v>
      </c>
      <c r="B64" s="225">
        <f>Natural!I33</f>
        <v>0</v>
      </c>
      <c r="C64" s="228" t="str">
        <f>Natural!L33</f>
        <v xml:space="preserve"> </v>
      </c>
      <c r="D64" s="79"/>
      <c r="E64" s="223">
        <f>Technological!A33</f>
        <v>0</v>
      </c>
      <c r="F64" s="229">
        <f>Technological!I33</f>
        <v>0</v>
      </c>
      <c r="G64" s="224" t="str">
        <f>Technological!L33</f>
        <v xml:space="preserve"> </v>
      </c>
      <c r="K64" s="75"/>
    </row>
    <row r="65" spans="1:11" s="74" customFormat="1" hidden="1" x14ac:dyDescent="0.25">
      <c r="A65" s="223"/>
      <c r="B65" s="228"/>
      <c r="C65" s="232"/>
      <c r="D65" s="79"/>
      <c r="E65" s="223">
        <f>Technological!A34</f>
        <v>0</v>
      </c>
      <c r="F65" s="229">
        <f>Technological!I34</f>
        <v>0</v>
      </c>
      <c r="G65" s="224" t="str">
        <f>Technological!L34</f>
        <v xml:space="preserve"> </v>
      </c>
      <c r="I65" s="216"/>
      <c r="J65" s="227"/>
      <c r="K65" s="216"/>
    </row>
    <row r="66" spans="1:11" s="74" customFormat="1" hidden="1" x14ac:dyDescent="0.25">
      <c r="B66" s="228"/>
      <c r="C66" s="232"/>
      <c r="D66" s="79"/>
      <c r="E66" s="223">
        <f>Technological!A35</f>
        <v>0</v>
      </c>
      <c r="F66" s="229">
        <f>Technological!I35</f>
        <v>0</v>
      </c>
      <c r="G66" s="224" t="str">
        <f>Technological!L35</f>
        <v xml:space="preserve"> </v>
      </c>
      <c r="I66" s="216"/>
      <c r="J66" s="227"/>
      <c r="K66" s="216"/>
    </row>
    <row r="67" spans="1:11" s="74" customFormat="1" hidden="1" x14ac:dyDescent="0.25">
      <c r="B67" s="75"/>
      <c r="D67" s="79"/>
      <c r="E67" s="223"/>
      <c r="F67" s="229"/>
      <c r="G67" s="233"/>
      <c r="I67" s="216"/>
      <c r="J67" s="227"/>
      <c r="K67" s="216"/>
    </row>
    <row r="68" spans="1:11" s="74" customFormat="1" hidden="1" x14ac:dyDescent="0.25">
      <c r="B68" s="75"/>
      <c r="D68" s="79"/>
      <c r="E68" s="223"/>
      <c r="F68" s="229"/>
      <c r="G68" s="233"/>
      <c r="I68" s="216"/>
      <c r="J68" s="227"/>
      <c r="K68" s="216"/>
    </row>
    <row r="69" spans="1:11" s="74" customFormat="1" hidden="1" x14ac:dyDescent="0.25">
      <c r="D69" s="79"/>
      <c r="E69" s="223"/>
      <c r="F69" s="75"/>
      <c r="I69" s="216"/>
      <c r="J69" s="227"/>
      <c r="K69" s="216"/>
    </row>
    <row r="70" spans="1:11" s="74" customFormat="1" hidden="1" x14ac:dyDescent="0.25">
      <c r="D70" s="79"/>
      <c r="E70" s="223"/>
      <c r="F70" s="75"/>
      <c r="I70" s="216"/>
      <c r="J70" s="227"/>
      <c r="K70" s="216"/>
    </row>
    <row r="71" spans="1:11" s="74" customFormat="1" ht="22.5" hidden="1" x14ac:dyDescent="0.25">
      <c r="D71" s="79"/>
      <c r="E71" s="220" t="s">
        <v>186</v>
      </c>
      <c r="F71" s="220" t="s">
        <v>36</v>
      </c>
      <c r="G71" s="234" t="s">
        <v>204</v>
      </c>
      <c r="I71" s="216"/>
      <c r="J71" s="227"/>
      <c r="K71" s="216"/>
    </row>
    <row r="72" spans="1:11" s="74" customFormat="1" hidden="1" x14ac:dyDescent="0.25">
      <c r="D72" s="79"/>
      <c r="E72" s="223" t="str">
        <f>A40</f>
        <v>Avalanche</v>
      </c>
      <c r="F72" s="225">
        <f>B40</f>
        <v>0</v>
      </c>
      <c r="G72" s="235" t="str">
        <f>IF(F72=0," ",(RANK(F72,$F$72:'Top 10 Hazards'!F146,0)+COUNTIF($F$72:F72,F72)-1))</f>
        <v xml:space="preserve"> </v>
      </c>
      <c r="I72" s="216"/>
      <c r="J72" s="227"/>
      <c r="K72" s="216"/>
    </row>
    <row r="73" spans="1:11" hidden="1" x14ac:dyDescent="0.25">
      <c r="A73" s="74"/>
      <c r="B73" s="74"/>
      <c r="C73" s="74"/>
      <c r="D73" s="236"/>
      <c r="E73" s="223" t="str">
        <f t="shared" ref="E73:F73" si="8">A41</f>
        <v>Blizzard</v>
      </c>
      <c r="F73" s="225">
        <f t="shared" si="8"/>
        <v>0</v>
      </c>
      <c r="G73" s="235" t="str">
        <f>IF(F73=0," ",(RANK(F73,$F$72:'Top 10 Hazards'!F146,0)+COUNTIF($F$72:F73,F73)-1))</f>
        <v xml:space="preserve"> </v>
      </c>
    </row>
    <row r="74" spans="1:11" hidden="1" x14ac:dyDescent="0.25">
      <c r="A74" s="74"/>
      <c r="B74" s="74"/>
      <c r="C74" s="74"/>
      <c r="D74" s="80" t="s">
        <v>188</v>
      </c>
      <c r="E74" s="223" t="str">
        <f t="shared" ref="E74:F74" si="9">A42</f>
        <v>Coastal Tsunami / Erosion</v>
      </c>
      <c r="F74" s="225">
        <f t="shared" si="9"/>
        <v>0</v>
      </c>
      <c r="G74" s="235" t="str">
        <f>IF(F74=0," ",(RANK(F74,$F$72:'Top 10 Hazards'!F146,0)+COUNTIF($F$72:F74,F74)-1))</f>
        <v xml:space="preserve"> </v>
      </c>
    </row>
    <row r="75" spans="1:11" hidden="1" x14ac:dyDescent="0.25">
      <c r="A75" s="74"/>
      <c r="B75" s="74"/>
      <c r="C75" s="74"/>
      <c r="D75" s="237"/>
      <c r="E75" s="223" t="str">
        <f t="shared" ref="E75:F75" si="10">A43</f>
        <v>Dam Failure</v>
      </c>
      <c r="F75" s="225">
        <f t="shared" si="10"/>
        <v>0</v>
      </c>
      <c r="G75" s="235" t="str">
        <f>IF(F75=0," ",(RANK(F75,$F$72:'Top 10 Hazards'!F146,0)+COUNTIF($F$72:F75,F75)-1))</f>
        <v xml:space="preserve"> </v>
      </c>
    </row>
    <row r="76" spans="1:11" hidden="1" x14ac:dyDescent="0.25">
      <c r="D76" s="237"/>
      <c r="E76" s="223" t="str">
        <f t="shared" ref="E76:F76" si="11">A44</f>
        <v>Drought</v>
      </c>
      <c r="F76" s="225">
        <f t="shared" si="11"/>
        <v>0</v>
      </c>
      <c r="G76" s="235" t="str">
        <f>IF(F76=0," ",(RANK(F76,$F$72:'Top 10 Hazards'!F146,0)+COUNTIF($F$72:F76,F76)-1))</f>
        <v xml:space="preserve"> </v>
      </c>
    </row>
    <row r="77" spans="1:11" hidden="1" x14ac:dyDescent="0.25">
      <c r="D77" s="237"/>
      <c r="E77" s="223" t="str">
        <f t="shared" ref="E77:F77" si="12">A45</f>
        <v>Dust / Sand Storm</v>
      </c>
      <c r="F77" s="225">
        <f t="shared" si="12"/>
        <v>0</v>
      </c>
      <c r="G77" s="235" t="str">
        <f>IF(F77=0," ",(RANK(F77,$F$72:'Top 10 Hazards'!F146,0)+COUNTIF($F$72:F77,F77)-1))</f>
        <v xml:space="preserve"> </v>
      </c>
    </row>
    <row r="78" spans="1:11" hidden="1" x14ac:dyDescent="0.25">
      <c r="D78" s="237"/>
      <c r="E78" s="223" t="str">
        <f t="shared" ref="E78:F78" si="13">A46</f>
        <v>Earthquake</v>
      </c>
      <c r="F78" s="225">
        <f t="shared" si="13"/>
        <v>0</v>
      </c>
      <c r="G78" s="235" t="str">
        <f>IF(F78=0," ",(RANK(F78,$F$72:'Top 10 Hazards'!F146,0)+COUNTIF($F$72:F78,F78)-1))</f>
        <v xml:space="preserve"> </v>
      </c>
    </row>
    <row r="79" spans="1:11" hidden="1" x14ac:dyDescent="0.25">
      <c r="D79" s="237"/>
      <c r="E79" s="223" t="str">
        <f t="shared" ref="E79:F79" si="14">A47</f>
        <v>Flooding / Flash (External)</v>
      </c>
      <c r="F79" s="225">
        <f t="shared" si="14"/>
        <v>0</v>
      </c>
      <c r="G79" s="235" t="str">
        <f>IF(F79=0," ",(RANK(F79,$F$72:'Top 10 Hazards'!F146,0)+COUNTIF($F$72:F79,F79)-1))</f>
        <v xml:space="preserve"> </v>
      </c>
    </row>
    <row r="80" spans="1:11" hidden="1" x14ac:dyDescent="0.25">
      <c r="D80" s="237"/>
      <c r="E80" s="223" t="str">
        <f t="shared" ref="E80:E98" si="15">A48</f>
        <v>Flooding (Internal)</v>
      </c>
      <c r="F80" s="225">
        <f t="shared" ref="F80:F98" si="16">B48</f>
        <v>0</v>
      </c>
      <c r="G80" s="235" t="str">
        <f>IF(F80=0," ",(RANK(F80,$F$72:'Top 10 Hazards'!F146,0)+COUNTIF($F$72:F80,F80)-1))</f>
        <v xml:space="preserve"> </v>
      </c>
    </row>
    <row r="81" spans="4:7" hidden="1" x14ac:dyDescent="0.25">
      <c r="D81" s="237"/>
      <c r="E81" s="223" t="str">
        <f t="shared" si="15"/>
        <v>Damaging Winds</v>
      </c>
      <c r="F81" s="225">
        <f t="shared" si="16"/>
        <v>0</v>
      </c>
      <c r="G81" s="235" t="str">
        <f>IF(F81=0," ",(RANK(F81,$F$72:'Top 10 Hazards'!F146,0)+COUNTIF($F$72:F81,F81)-1))</f>
        <v xml:space="preserve"> </v>
      </c>
    </row>
    <row r="82" spans="4:7" hidden="1" x14ac:dyDescent="0.25">
      <c r="D82" s="237"/>
      <c r="E82" s="223" t="str">
        <f t="shared" si="15"/>
        <v>Hail Storm</v>
      </c>
      <c r="F82" s="225">
        <f t="shared" si="16"/>
        <v>0</v>
      </c>
      <c r="G82" s="235" t="str">
        <f>IF(F82=0," ",(RANK(F82,$F$72:'Top 10 Hazards'!F146,0)+COUNTIF($F$72:F82,F82)-1))</f>
        <v xml:space="preserve"> </v>
      </c>
    </row>
    <row r="83" spans="4:7" hidden="1" x14ac:dyDescent="0.25">
      <c r="D83" s="237"/>
      <c r="E83" s="223" t="str">
        <f t="shared" si="15"/>
        <v>Hurricane</v>
      </c>
      <c r="F83" s="225">
        <f t="shared" si="16"/>
        <v>0</v>
      </c>
      <c r="G83" s="235" t="str">
        <f>IF(F83=0," ",(RANK(F83,$F$72:'Top 10 Hazards'!F146,0)+COUNTIF($F$72:F83,F83)-1))</f>
        <v xml:space="preserve"> </v>
      </c>
    </row>
    <row r="84" spans="4:7" hidden="1" x14ac:dyDescent="0.25">
      <c r="D84" s="237"/>
      <c r="E84" s="223" t="str">
        <f t="shared" si="15"/>
        <v>Ice Storm</v>
      </c>
      <c r="F84" s="225">
        <f t="shared" si="16"/>
        <v>0</v>
      </c>
      <c r="G84" s="235" t="str">
        <f>IF(F84=0," ",(RANK(F84,$F$72:'Top 10 Hazards'!F146,0)+COUNTIF($F$72:F84,F84)-1))</f>
        <v xml:space="preserve"> </v>
      </c>
    </row>
    <row r="85" spans="4:7" hidden="1" x14ac:dyDescent="0.25">
      <c r="D85" s="237"/>
      <c r="E85" s="223" t="str">
        <f t="shared" si="15"/>
        <v>Infection Disease (SARS, Flu, etc)</v>
      </c>
      <c r="F85" s="225">
        <f t="shared" si="16"/>
        <v>0</v>
      </c>
      <c r="G85" s="235" t="str">
        <f>IF(F85=0," ",(RANK(F85,$F$72:'Top 10 Hazards'!F146,0)+COUNTIF($F$72:F85,F85)-1))</f>
        <v xml:space="preserve"> </v>
      </c>
    </row>
    <row r="86" spans="4:7" hidden="1" x14ac:dyDescent="0.25">
      <c r="D86" s="237"/>
      <c r="E86" s="223" t="str">
        <f t="shared" si="15"/>
        <v>Landslide</v>
      </c>
      <c r="F86" s="225">
        <f t="shared" si="16"/>
        <v>0</v>
      </c>
      <c r="G86" s="235" t="str">
        <f>IF(F86=0," ",(RANK(F86,$F$72:'Top 10 Hazards'!F146,0)+COUNTIF($F$72:F86,F86)-1))</f>
        <v xml:space="preserve"> </v>
      </c>
    </row>
    <row r="87" spans="4:7" hidden="1" x14ac:dyDescent="0.25">
      <c r="D87" s="237"/>
      <c r="E87" s="223" t="str">
        <f t="shared" si="15"/>
        <v>Severe Thunderstorm</v>
      </c>
      <c r="F87" s="225">
        <f t="shared" si="16"/>
        <v>0</v>
      </c>
      <c r="G87" s="235" t="str">
        <f>IF(F87=0," ",(RANK(F87,$F$72:'Top 10 Hazards'!F146,0)+COUNTIF($F$72:F87,F87)-1))</f>
        <v xml:space="preserve"> </v>
      </c>
    </row>
    <row r="88" spans="4:7" hidden="1" x14ac:dyDescent="0.25">
      <c r="D88" s="237"/>
      <c r="E88" s="223" t="str">
        <f t="shared" si="15"/>
        <v>Snow / Ice Storm</v>
      </c>
      <c r="F88" s="225">
        <f t="shared" si="16"/>
        <v>0</v>
      </c>
      <c r="G88" s="235" t="str">
        <f>IF(F88=0," ",(RANK(F88,$F$72:'Top 10 Hazards'!F146,0)+COUNTIF($F$72:F88,F88)-1))</f>
        <v xml:space="preserve"> </v>
      </c>
    </row>
    <row r="89" spans="4:7" hidden="1" x14ac:dyDescent="0.25">
      <c r="D89" s="237"/>
      <c r="E89" s="223" t="str">
        <f t="shared" si="15"/>
        <v>Subsidence / Sink hole</v>
      </c>
      <c r="F89" s="225">
        <f t="shared" si="16"/>
        <v>0</v>
      </c>
      <c r="G89" s="235" t="str">
        <f>IF(F89=0," ",(RANK(F89,$F$72:'Top 10 Hazards'!F146,0)+COUNTIF($F$72:F89,F89)-1))</f>
        <v xml:space="preserve"> </v>
      </c>
    </row>
    <row r="90" spans="4:7" hidden="1" x14ac:dyDescent="0.25">
      <c r="D90" s="237"/>
      <c r="E90" s="223" t="str">
        <f t="shared" si="15"/>
        <v>Temperature Extremes</v>
      </c>
      <c r="F90" s="225">
        <f t="shared" si="16"/>
        <v>0</v>
      </c>
      <c r="G90" s="235" t="str">
        <f>IF(F90=0," ",(RANK(F90,$F$72:'Top 10 Hazards'!F146,0)+COUNTIF($F$72:F90,F90)-1))</f>
        <v xml:space="preserve"> </v>
      </c>
    </row>
    <row r="91" spans="4:7" hidden="1" x14ac:dyDescent="0.25">
      <c r="D91" s="237"/>
      <c r="E91" s="223" t="str">
        <f t="shared" si="15"/>
        <v>Tornado</v>
      </c>
      <c r="F91" s="225">
        <f t="shared" si="16"/>
        <v>0</v>
      </c>
      <c r="G91" s="235" t="str">
        <f>IF(F91=0," ",(RANK(F91,$F$72:'Top 10 Hazards'!F146,0)+COUNTIF($F$72:F91,F91)-1))</f>
        <v xml:space="preserve"> </v>
      </c>
    </row>
    <row r="92" spans="4:7" hidden="1" x14ac:dyDescent="0.25">
      <c r="D92" s="237"/>
      <c r="E92" s="223" t="str">
        <f t="shared" si="15"/>
        <v>Volcanic Eruption</v>
      </c>
      <c r="F92" s="225">
        <f t="shared" si="16"/>
        <v>0</v>
      </c>
      <c r="G92" s="235" t="str">
        <f>IF(F92=0," ",(RANK(F92,$F$72:'Top 10 Hazards'!F146,0)+COUNTIF($F$72:F92,F92)-1))</f>
        <v xml:space="preserve"> </v>
      </c>
    </row>
    <row r="93" spans="4:7" hidden="1" x14ac:dyDescent="0.25">
      <c r="D93" s="237"/>
      <c r="E93" s="223" t="str">
        <f t="shared" si="15"/>
        <v>Wild Fire</v>
      </c>
      <c r="F93" s="225">
        <f t="shared" si="16"/>
        <v>0</v>
      </c>
      <c r="G93" s="235" t="str">
        <f>IF(F93=0," ",(RANK(F93,$F$72:'Top 10 Hazards'!F146,0)+COUNTIF($F$72:F93,F93)-1))</f>
        <v xml:space="preserve"> </v>
      </c>
    </row>
    <row r="94" spans="4:7" hidden="1" x14ac:dyDescent="0.25">
      <c r="D94" s="237"/>
      <c r="E94" s="223">
        <f t="shared" si="15"/>
        <v>0</v>
      </c>
      <c r="F94" s="225">
        <f t="shared" si="16"/>
        <v>0</v>
      </c>
      <c r="G94" s="235" t="str">
        <f>IF(F94=0," ",(RANK(F94,$F$72:'Top 10 Hazards'!F146,0)+COUNTIF($F$72:F94,F94)-1))</f>
        <v xml:space="preserve"> </v>
      </c>
    </row>
    <row r="95" spans="4:7" hidden="1" x14ac:dyDescent="0.25">
      <c r="D95" s="238"/>
      <c r="E95" s="223">
        <f t="shared" si="15"/>
        <v>0</v>
      </c>
      <c r="F95" s="225">
        <f t="shared" si="16"/>
        <v>0</v>
      </c>
      <c r="G95" s="235" t="str">
        <f>IF(F95=0," ",(RANK(F95,$F$72:'Top 10 Hazards'!F146,0)+COUNTIF($F$72:F95,F95)-1))</f>
        <v xml:space="preserve"> </v>
      </c>
    </row>
    <row r="96" spans="4:7" hidden="1" x14ac:dyDescent="0.25">
      <c r="D96" s="216"/>
      <c r="E96" s="223">
        <f t="shared" si="15"/>
        <v>0</v>
      </c>
      <c r="F96" s="225">
        <f t="shared" si="16"/>
        <v>0</v>
      </c>
      <c r="G96" s="235" t="str">
        <f>IF(F96=0," ",(RANK(F96,$F$72:'Top 10 Hazards'!F146,0)+COUNTIF($F$72:F96,F96)-1))</f>
        <v xml:space="preserve"> </v>
      </c>
    </row>
    <row r="97" spans="4:7" hidden="1" x14ac:dyDescent="0.25">
      <c r="D97" s="81"/>
      <c r="E97" s="223">
        <f t="shared" si="15"/>
        <v>0</v>
      </c>
      <c r="F97" s="225">
        <f t="shared" si="16"/>
        <v>0</v>
      </c>
      <c r="G97" s="235" t="str">
        <f>IF(F97=0," ",(RANK(F97,$F$72:'Top 10 Hazards'!F146,0)+COUNTIF($F$72:F97,F97)-1))</f>
        <v xml:space="preserve"> </v>
      </c>
    </row>
    <row r="98" spans="4:7" hidden="1" x14ac:dyDescent="0.25">
      <c r="D98" s="81"/>
      <c r="E98" s="223">
        <f t="shared" si="15"/>
        <v>0</v>
      </c>
      <c r="F98" s="225">
        <f t="shared" si="16"/>
        <v>0</v>
      </c>
      <c r="G98" s="235" t="str">
        <f>IF(F98=0," ",(RANK(F98,$F$72:'Top 10 Hazards'!F146,0)+COUNTIF($F$72:F98,F98)-1))</f>
        <v xml:space="preserve"> </v>
      </c>
    </row>
    <row r="99" spans="4:7" hidden="1" x14ac:dyDescent="0.25">
      <c r="D99" s="80" t="s">
        <v>189</v>
      </c>
      <c r="E99" s="223" t="str">
        <f>E40</f>
        <v xml:space="preserve">Carbon Monoxide Release (Internal) </v>
      </c>
      <c r="F99" s="225">
        <f>F40</f>
        <v>0</v>
      </c>
      <c r="G99" s="235" t="str">
        <f>IF(F99=0," ",(RANK(F99,$F$72:'Top 10 Hazards'!F146,0)+COUNTIF($F$72:F99,F99)-1))</f>
        <v xml:space="preserve"> </v>
      </c>
    </row>
    <row r="100" spans="4:7" hidden="1" x14ac:dyDescent="0.25">
      <c r="D100" s="81"/>
      <c r="E100" s="223" t="str">
        <f t="shared" ref="E100:F100" si="17">E41</f>
        <v>Commercial Power Failure</v>
      </c>
      <c r="F100" s="225">
        <f t="shared" si="17"/>
        <v>0</v>
      </c>
      <c r="G100" s="235" t="str">
        <f>IF(F100=0," ",(RANK(F100,$F$72:'Top 10 Hazards'!F146,0)+COUNTIF($F$72:F100,F100)-1))</f>
        <v xml:space="preserve"> </v>
      </c>
    </row>
    <row r="101" spans="4:7" hidden="1" x14ac:dyDescent="0.25">
      <c r="D101" s="81"/>
      <c r="E101" s="223" t="str">
        <f t="shared" ref="E101:F101" si="18">E42</f>
        <v>Communications Systems Failure</v>
      </c>
      <c r="F101" s="225">
        <f t="shared" si="18"/>
        <v>0</v>
      </c>
      <c r="G101" s="235" t="str">
        <f>IF(F101=0," ",(RANK(F101,$F$72:'Top 10 Hazards'!F146,0)+COUNTIF($F$72:F101,F101)-1))</f>
        <v xml:space="preserve"> </v>
      </c>
    </row>
    <row r="102" spans="4:7" hidden="1" x14ac:dyDescent="0.25">
      <c r="D102" s="79"/>
      <c r="E102" s="223" t="str">
        <f t="shared" ref="E102:F102" si="19">E43</f>
        <v>Contamination of Outside Air</v>
      </c>
      <c r="F102" s="225">
        <f t="shared" si="19"/>
        <v>0</v>
      </c>
      <c r="G102" s="235" t="str">
        <f>IF(F102=0," ",(RANK(F102,$F$72:'Top 10 Hazards'!F146,0)+COUNTIF($F$72:F102,F102)-1))</f>
        <v xml:space="preserve"> </v>
      </c>
    </row>
    <row r="103" spans="4:7" hidden="1" x14ac:dyDescent="0.25">
      <c r="D103" s="79"/>
      <c r="E103" s="223" t="str">
        <f t="shared" ref="E103:F103" si="20">E44</f>
        <v>Cyber Attack</v>
      </c>
      <c r="F103" s="225">
        <f t="shared" si="20"/>
        <v>0</v>
      </c>
      <c r="G103" s="235" t="str">
        <f>IF(F103=0," ",(RANK(F103,$F$72:'Top 10 Hazards'!F146,0)+COUNTIF($F$72:F103,F103)-1))</f>
        <v xml:space="preserve"> </v>
      </c>
    </row>
    <row r="104" spans="4:7" hidden="1" x14ac:dyDescent="0.25">
      <c r="D104" s="79"/>
      <c r="E104" s="223" t="str">
        <f t="shared" ref="E104:F104" si="21">E45</f>
        <v>EHR/Information Systems Disruption</v>
      </c>
      <c r="F104" s="225">
        <f t="shared" si="21"/>
        <v>0</v>
      </c>
      <c r="G104" s="235" t="str">
        <f>IF(F104=0," ",(RANK(F104,$F$72:'Top 10 Hazards'!F146,0)+COUNTIF($F$72:F104,F104)-1))</f>
        <v xml:space="preserve"> </v>
      </c>
    </row>
    <row r="105" spans="4:7" hidden="1" x14ac:dyDescent="0.25">
      <c r="E105" s="223" t="str">
        <f t="shared" ref="E105:F105" si="22">E46</f>
        <v>Fire Alarm System (Detection) Failure</v>
      </c>
      <c r="F105" s="225">
        <f t="shared" si="22"/>
        <v>0</v>
      </c>
      <c r="G105" s="235" t="str">
        <f>IF(F105=0," ",(RANK(F105,$F$72:'Top 10 Hazards'!F146,0)+COUNTIF($F$72:F105,F105)-1))</f>
        <v xml:space="preserve"> </v>
      </c>
    </row>
    <row r="106" spans="4:7" hidden="1" x14ac:dyDescent="0.25">
      <c r="E106" s="223" t="str">
        <f t="shared" ref="E106:F106" si="23">E47</f>
        <v>Fire Protection System Loss (Suppression)</v>
      </c>
      <c r="F106" s="225">
        <f t="shared" si="23"/>
        <v>0</v>
      </c>
      <c r="G106" s="235" t="str">
        <f>IF(F106=0," ",(RANK(F106,$F$72:'Top 10 Hazards'!F146,0)+COUNTIF($F$72:F106,F106)-1))</f>
        <v xml:space="preserve"> </v>
      </c>
    </row>
    <row r="107" spans="4:7" hidden="1" x14ac:dyDescent="0.25">
      <c r="E107" s="223" t="str">
        <f t="shared" ref="E107:F107" si="24">E48</f>
        <v>Fire, Internal</v>
      </c>
      <c r="F107" s="225">
        <f t="shared" si="24"/>
        <v>0</v>
      </c>
      <c r="G107" s="235" t="str">
        <f>IF(F107=0," ",(RANK(F107,$F$72:'Top 10 Hazards'!F146,0)+COUNTIF($F$72:F107,F107)-1))</f>
        <v xml:space="preserve"> </v>
      </c>
    </row>
    <row r="108" spans="4:7" hidden="1" x14ac:dyDescent="0.25">
      <c r="E108" s="223" t="str">
        <f t="shared" ref="E108:F108" si="25">E49</f>
        <v>Flood, Internal</v>
      </c>
      <c r="F108" s="225">
        <f t="shared" si="25"/>
        <v>0</v>
      </c>
      <c r="G108" s="235" t="str">
        <f>IF(F108=0," ",(RANK(F108,$F$72:'Top 10 Hazards'!F146,0)+COUNTIF($F$72:F108,F108)-1))</f>
        <v xml:space="preserve"> </v>
      </c>
    </row>
    <row r="109" spans="4:7" hidden="1" x14ac:dyDescent="0.25">
      <c r="E109" s="223" t="str">
        <f t="shared" ref="E109:F109" si="26">E50</f>
        <v>Fuel Shortage</v>
      </c>
      <c r="F109" s="225">
        <f t="shared" si="26"/>
        <v>0</v>
      </c>
      <c r="G109" s="235" t="str">
        <f>IF(F109=0," ",(RANK(F109,$F$72:'Top 10 Hazards'!F146,0)+COUNTIF($F$72:F109,F109)-1))</f>
        <v xml:space="preserve"> </v>
      </c>
    </row>
    <row r="110" spans="4:7" hidden="1" x14ac:dyDescent="0.25">
      <c r="E110" s="223" t="str">
        <f t="shared" ref="E110:F110" si="27">E51</f>
        <v>Generator Failure</v>
      </c>
      <c r="F110" s="225">
        <f t="shared" si="27"/>
        <v>0</v>
      </c>
      <c r="G110" s="235" t="str">
        <f>IF(F110=0," ",(RANK(F110,$F$72:'Top 10 Hazards'!F146,0)+COUNTIF($F$72:F110,F110)-1))</f>
        <v xml:space="preserve"> </v>
      </c>
    </row>
    <row r="111" spans="4:7" hidden="1" x14ac:dyDescent="0.25">
      <c r="E111" s="223" t="str">
        <f t="shared" ref="E111:F111" si="28">E52</f>
        <v>Hazmat Exposure, External</v>
      </c>
      <c r="F111" s="225">
        <f t="shared" si="28"/>
        <v>0</v>
      </c>
      <c r="G111" s="235" t="str">
        <f>IF(F111=0," ",(RANK(F111,$F$72:'Top 10 Hazards'!F146,0)+COUNTIF($F$72:F111,F111)-1))</f>
        <v xml:space="preserve"> </v>
      </c>
    </row>
    <row r="112" spans="4:7" hidden="1" x14ac:dyDescent="0.25">
      <c r="E112" s="223" t="str">
        <f t="shared" ref="E112:F112" si="29">E53</f>
        <v>Hazmat Exposure, Internal</v>
      </c>
      <c r="F112" s="225">
        <f t="shared" si="29"/>
        <v>0</v>
      </c>
      <c r="G112" s="235" t="str">
        <f>IF(F112=0," ",(RANK(F112,$F$72:'Top 10 Hazards'!F146,0)+COUNTIF($F$72:F112,F112)-1))</f>
        <v xml:space="preserve"> </v>
      </c>
    </row>
    <row r="113" spans="4:7" hidden="1" x14ac:dyDescent="0.25">
      <c r="E113" s="223" t="str">
        <f t="shared" ref="E113:F113" si="30">E54</f>
        <v>HVAC Failure</v>
      </c>
      <c r="F113" s="225">
        <f t="shared" si="30"/>
        <v>0</v>
      </c>
      <c r="G113" s="235" t="str">
        <f>IF(F113=0," ",(RANK(F113,$F$72:'Top 10 Hazards'!F146,0)+COUNTIF($F$72:F113,F113)-1))</f>
        <v xml:space="preserve"> </v>
      </c>
    </row>
    <row r="114" spans="4:7" hidden="1" x14ac:dyDescent="0.25">
      <c r="E114" s="223" t="str">
        <f t="shared" ref="E114:F114" si="31">E55</f>
        <v>Loss of Nurse/Resident Call System</v>
      </c>
      <c r="F114" s="225">
        <f t="shared" si="31"/>
        <v>0</v>
      </c>
      <c r="G114" s="235" t="str">
        <f>IF(F114=0," ",(RANK(F114,$F$72:'Top 10 Hazards'!F146,0)+COUNTIF($F$72:F114,F114)-1))</f>
        <v xml:space="preserve"> </v>
      </c>
    </row>
    <row r="115" spans="4:7" hidden="1" x14ac:dyDescent="0.25">
      <c r="E115" s="223" t="str">
        <f t="shared" ref="E115:F115" si="32">E56</f>
        <v>Natural Gas Failure</v>
      </c>
      <c r="F115" s="225">
        <f t="shared" si="32"/>
        <v>0</v>
      </c>
      <c r="G115" s="235" t="str">
        <f>IF(F115=0," ",(RANK(F115,$F$72:'Top 10 Hazards'!F146,0)+COUNTIF($F$72:F115,F115)-1))</f>
        <v xml:space="preserve"> </v>
      </c>
    </row>
    <row r="116" spans="4:7" hidden="1" x14ac:dyDescent="0.25">
      <c r="E116" s="223" t="str">
        <f t="shared" ref="E116:F116" si="33">E57</f>
        <v>Natural Gas Odor/Leak</v>
      </c>
      <c r="F116" s="225">
        <f t="shared" si="33"/>
        <v>0</v>
      </c>
      <c r="G116" s="235" t="str">
        <f>IF(F116=0," ",(RANK(F116,$F$72:'Top 10 Hazards'!F146,0)+COUNTIF($F$72:F116,F116)-1))</f>
        <v xml:space="preserve"> </v>
      </c>
    </row>
    <row r="117" spans="4:7" hidden="1" x14ac:dyDescent="0.25">
      <c r="E117" s="223" t="str">
        <f t="shared" ref="E117:F117" si="34">E58</f>
        <v>Nuclear Facility EPZ</v>
      </c>
      <c r="F117" s="225">
        <f t="shared" si="34"/>
        <v>0</v>
      </c>
      <c r="G117" s="235" t="str">
        <f>IF(F117=0," ",(RANK(F117,$F$72:'Top 10 Hazards'!F146,0)+COUNTIF($F$72:F117,F117)-1))</f>
        <v xml:space="preserve"> </v>
      </c>
    </row>
    <row r="118" spans="4:7" hidden="1" x14ac:dyDescent="0.25">
      <c r="E118" s="223" t="str">
        <f t="shared" ref="E118:F118" si="35">E59</f>
        <v>Public Transportation Disruption</v>
      </c>
      <c r="F118" s="225">
        <f t="shared" si="35"/>
        <v>0</v>
      </c>
      <c r="G118" s="235" t="str">
        <f>IF(F118=0," ",(RANK(F118,$F$72:'Top 10 Hazards'!F146,0)+COUNTIF($F$72:F118,F118)-1))</f>
        <v xml:space="preserve"> </v>
      </c>
    </row>
    <row r="119" spans="4:7" hidden="1" x14ac:dyDescent="0.25">
      <c r="E119" s="223" t="str">
        <f t="shared" ref="E119:F119" si="36">E60</f>
        <v>Sewer Disruption</v>
      </c>
      <c r="F119" s="225">
        <f t="shared" si="36"/>
        <v>0</v>
      </c>
      <c r="G119" s="235" t="str">
        <f>IF(F119=0," ",(RANK(F119,$F$72:'Top 10 Hazards'!F146,0)+COUNTIF($F$72:F119,F119)-1))</f>
        <v xml:space="preserve"> </v>
      </c>
    </row>
    <row r="120" spans="4:7" hidden="1" x14ac:dyDescent="0.25">
      <c r="E120" s="223" t="str">
        <f t="shared" ref="E120:F120" si="37">E61</f>
        <v>Vendors: Inability to deliver supplies</v>
      </c>
      <c r="F120" s="225">
        <f t="shared" si="37"/>
        <v>0</v>
      </c>
      <c r="G120" s="235" t="str">
        <f>IF(F120=0," ",(RANK(F120,$F$72:'Top 10 Hazards'!F146,0)+COUNTIF($F$72:F120,F120)-1))</f>
        <v xml:space="preserve"> </v>
      </c>
    </row>
    <row r="121" spans="4:7" hidden="1" x14ac:dyDescent="0.25">
      <c r="E121" s="223" t="str">
        <f t="shared" ref="E121:F121" si="38">E62</f>
        <v>Vendors: Inability to respond for repairs</v>
      </c>
      <c r="F121" s="225">
        <f t="shared" si="38"/>
        <v>0</v>
      </c>
      <c r="G121" s="235" t="str">
        <f>IF(F121=0," ",(RANK(F121,$F$72:'Top 10 Hazards'!F146,0)+COUNTIF($F$72:F121,F121)-1))</f>
        <v xml:space="preserve"> </v>
      </c>
    </row>
    <row r="122" spans="4:7" hidden="1" x14ac:dyDescent="0.25">
      <c r="E122" s="223" t="str">
        <f t="shared" ref="E122:F122" si="39">E63</f>
        <v xml:space="preserve">Water Supply Disruption (Potable) </v>
      </c>
      <c r="F122" s="225">
        <f t="shared" si="39"/>
        <v>0</v>
      </c>
      <c r="G122" s="235" t="str">
        <f>IF(F122=0," ",(RANK(F122,$F$72:'Top 10 Hazards'!F146,0)+COUNTIF($F$72:F122,F122)-1))</f>
        <v xml:space="preserve"> </v>
      </c>
    </row>
    <row r="123" spans="4:7" hidden="1" x14ac:dyDescent="0.25">
      <c r="E123" s="223">
        <f t="shared" ref="E123:F123" si="40">E64</f>
        <v>0</v>
      </c>
      <c r="F123" s="225">
        <f t="shared" si="40"/>
        <v>0</v>
      </c>
      <c r="G123" s="235" t="str">
        <f>IF(F123=0," ",(RANK(F123,$F$72:'Top 10 Hazards'!F146,0)+COUNTIF($F$72:F123,F123)-1))</f>
        <v xml:space="preserve"> </v>
      </c>
    </row>
    <row r="124" spans="4:7" hidden="1" x14ac:dyDescent="0.25">
      <c r="E124" s="223">
        <f t="shared" ref="E124:F124" si="41">E65</f>
        <v>0</v>
      </c>
      <c r="F124" s="225">
        <f t="shared" si="41"/>
        <v>0</v>
      </c>
      <c r="G124" s="235" t="str">
        <f>IF(F124=0," ",(RANK(F124,$F$72:'Top 10 Hazards'!F146,0)+COUNTIF($F$72:F124,F124)-1))</f>
        <v xml:space="preserve"> </v>
      </c>
    </row>
    <row r="125" spans="4:7" hidden="1" x14ac:dyDescent="0.25">
      <c r="D125" s="216"/>
      <c r="E125" s="223">
        <f t="shared" ref="E125:F125" si="42">E66</f>
        <v>0</v>
      </c>
      <c r="F125" s="225">
        <f t="shared" si="42"/>
        <v>0</v>
      </c>
      <c r="G125" s="235" t="str">
        <f>IF(F125=0," ",(RANK(F125,$F$72:'Top 10 Hazards'!F146,0)+COUNTIF($F$72:F125,F125)-1))</f>
        <v xml:space="preserve"> </v>
      </c>
    </row>
    <row r="126" spans="4:7" hidden="1" x14ac:dyDescent="0.25">
      <c r="E126" s="223">
        <f t="shared" ref="E126:F126" si="43">E67</f>
        <v>0</v>
      </c>
      <c r="F126" s="225">
        <f t="shared" si="43"/>
        <v>0</v>
      </c>
      <c r="G126" s="235" t="str">
        <f>IF(F126=0," ",(RANK(F126,$F$72:'Top 10 Hazards'!F146,0)+COUNTIF($F$72:F126,F126)-1))</f>
        <v xml:space="preserve"> </v>
      </c>
    </row>
    <row r="127" spans="4:7" hidden="1" x14ac:dyDescent="0.25">
      <c r="E127" s="223">
        <f t="shared" ref="E127:F127" si="44">E68</f>
        <v>0</v>
      </c>
      <c r="F127" s="225">
        <f t="shared" si="44"/>
        <v>0</v>
      </c>
      <c r="G127" s="235" t="str">
        <f>IF(F127=0," ",(RANK(F127,$F$72:'Top 10 Hazards'!F146,0)+COUNTIF($F$72:F127,F127)-1))</f>
        <v xml:space="preserve"> </v>
      </c>
    </row>
    <row r="128" spans="4:7" hidden="1" x14ac:dyDescent="0.25">
      <c r="D128" s="82" t="s">
        <v>190</v>
      </c>
      <c r="E128" s="223" t="str">
        <f>I40</f>
        <v>Active Shooter / Person with a Weapon</v>
      </c>
      <c r="F128" s="225">
        <f>J40</f>
        <v>0</v>
      </c>
      <c r="G128" s="235" t="str">
        <f>IF(F128=0," ",(RANK(F128,$F$72:'Top 10 Hazards'!F146,0)+COUNTIF($F$72:F128,F128)-1))</f>
        <v xml:space="preserve"> </v>
      </c>
    </row>
    <row r="129" spans="5:7" hidden="1" x14ac:dyDescent="0.25">
      <c r="E129" s="223" t="str">
        <f t="shared" ref="E129:E146" si="45">I41</f>
        <v>Bomb Threat</v>
      </c>
      <c r="F129" s="225">
        <f t="shared" ref="F129:F143" si="46">J41</f>
        <v>0</v>
      </c>
      <c r="G129" s="235" t="str">
        <f>IF(F129=0," ",(RANK(F129,$F$72:'Top 10 Hazards'!F146,0)+COUNTIF($F$72:F129,F129)-1))</f>
        <v xml:space="preserve"> </v>
      </c>
    </row>
    <row r="130" spans="5:7" hidden="1" x14ac:dyDescent="0.25">
      <c r="E130" s="223" t="str">
        <f t="shared" si="45"/>
        <v>Civil Disturbance</v>
      </c>
      <c r="F130" s="225">
        <f t="shared" si="46"/>
        <v>0</v>
      </c>
      <c r="G130" s="235" t="str">
        <f>IF(F130=0," ",(RANK(F130,$F$72:'Top 10 Hazards'!F146,0)+COUNTIF($F$72:F130,F130)-1))</f>
        <v xml:space="preserve"> </v>
      </c>
    </row>
    <row r="131" spans="5:7" hidden="1" x14ac:dyDescent="0.25">
      <c r="E131" s="223" t="str">
        <f t="shared" si="45"/>
        <v>Hostage Situation</v>
      </c>
      <c r="F131" s="225">
        <f t="shared" si="46"/>
        <v>0</v>
      </c>
      <c r="G131" s="235" t="str">
        <f>IF(F131=0," ",(RANK(F131,$F$72:'Top 10 Hazards'!F146,0)+COUNTIF($F$72:F131,F131)-1))</f>
        <v xml:space="preserve"> </v>
      </c>
    </row>
    <row r="132" spans="5:7" hidden="1" x14ac:dyDescent="0.25">
      <c r="E132" s="223" t="str">
        <f t="shared" si="45"/>
        <v>Labor Dispute/Strike</v>
      </c>
      <c r="F132" s="225">
        <f t="shared" si="46"/>
        <v>0</v>
      </c>
      <c r="G132" s="235" t="str">
        <f>IF(F132=0," ",(RANK(F132,$F$72:'Top 10 Hazards'!F146,0)+COUNTIF($F$72:F132,F132)-1))</f>
        <v xml:space="preserve"> </v>
      </c>
    </row>
    <row r="133" spans="5:7" hidden="1" x14ac:dyDescent="0.25">
      <c r="E133" s="223" t="str">
        <f t="shared" si="45"/>
        <v>Missing Patient / Resident</v>
      </c>
      <c r="F133" s="225">
        <f t="shared" si="46"/>
        <v>0</v>
      </c>
      <c r="G133" s="235" t="str">
        <f>IF(F133=0," ",(RANK(F133,$F$72:'Top 10 Hazards'!F146,0)+COUNTIF($F$72:F133,F133)-1))</f>
        <v xml:space="preserve"> </v>
      </c>
    </row>
    <row r="134" spans="5:7" hidden="1" x14ac:dyDescent="0.25">
      <c r="E134" s="223" t="str">
        <f t="shared" si="45"/>
        <v>Sheltering in Place (Staff, Staff Families, Pets)</v>
      </c>
      <c r="F134" s="225">
        <f t="shared" si="46"/>
        <v>0</v>
      </c>
      <c r="G134" s="235" t="str">
        <f>IF(F134=0," ",(RANK(F134,$F$72:'Top 10 Hazards'!F146,0)+COUNTIF($F$72:F134,F134)-1))</f>
        <v xml:space="preserve"> </v>
      </c>
    </row>
    <row r="135" spans="5:7" hidden="1" x14ac:dyDescent="0.25">
      <c r="E135" s="223" t="str">
        <f t="shared" si="45"/>
        <v>Staffing shortage</v>
      </c>
      <c r="F135" s="225">
        <f t="shared" si="46"/>
        <v>0</v>
      </c>
      <c r="G135" s="235" t="str">
        <f>IF(F135=0," ",(RANK(F135,$F$72:'Top 10 Hazards'!F146,0)+COUNTIF($F$72:F135,F135)-1))</f>
        <v xml:space="preserve"> </v>
      </c>
    </row>
    <row r="136" spans="5:7" hidden="1" x14ac:dyDescent="0.25">
      <c r="E136" s="223" t="str">
        <f t="shared" si="45"/>
        <v>Suspicious Package or Substance</v>
      </c>
      <c r="F136" s="225">
        <f t="shared" si="46"/>
        <v>0</v>
      </c>
      <c r="G136" s="235" t="str">
        <f>IF(F136=0," ",(RANK(F136,$F$72:'Top 10 Hazards'!F146,0)+COUNTIF($F$72:F136,F136)-1))</f>
        <v xml:space="preserve"> </v>
      </c>
    </row>
    <row r="137" spans="5:7" hidden="1" x14ac:dyDescent="0.25">
      <c r="E137" s="223" t="str">
        <f t="shared" si="45"/>
        <v>Surge or Influx of Patients (AL/NH Residents)</v>
      </c>
      <c r="F137" s="225">
        <f t="shared" si="46"/>
        <v>0</v>
      </c>
      <c r="G137" s="235" t="str">
        <f>IF(F137=0," ",(RANK(F137,$F$72:'Top 10 Hazards'!F146,0)+COUNTIF($F$72:F137,F137)-1))</f>
        <v xml:space="preserve"> </v>
      </c>
    </row>
    <row r="138" spans="5:7" hidden="1" x14ac:dyDescent="0.25">
      <c r="E138" s="223" t="str">
        <f t="shared" si="45"/>
        <v>Community or Regional Terrorism (CBRN)</v>
      </c>
      <c r="F138" s="225">
        <f t="shared" si="46"/>
        <v>0</v>
      </c>
      <c r="G138" s="235" t="str">
        <f>IF(F138=0," ",(RANK(F138,$F$72:'Top 10 Hazards'!F146,0)+COUNTIF($F$72:F138,F138)-1))</f>
        <v xml:space="preserve"> </v>
      </c>
    </row>
    <row r="139" spans="5:7" hidden="1" x14ac:dyDescent="0.25">
      <c r="E139" s="223" t="str">
        <f t="shared" si="45"/>
        <v>Water / Foodborn Disease Outbreak</v>
      </c>
      <c r="F139" s="225">
        <f t="shared" si="46"/>
        <v>0</v>
      </c>
      <c r="G139" s="235" t="str">
        <f>IF(F139=0," ",(RANK(F139,$F$72:'Top 10 Hazards'!F146,0)+COUNTIF($F$72:F139,F139)-1))</f>
        <v xml:space="preserve"> </v>
      </c>
    </row>
    <row r="140" spans="5:7" hidden="1" x14ac:dyDescent="0.25">
      <c r="E140" s="223" t="str">
        <f t="shared" si="45"/>
        <v>Workplace Violence</v>
      </c>
      <c r="F140" s="225">
        <f t="shared" si="46"/>
        <v>0</v>
      </c>
      <c r="G140" s="235" t="str">
        <f>IF(F140=0," ",(RANK(F140,$F$72:'Top 10 Hazards'!F146,0)+COUNTIF($F$72:F140,F140)-1))</f>
        <v xml:space="preserve"> </v>
      </c>
    </row>
    <row r="141" spans="5:7" hidden="1" x14ac:dyDescent="0.25">
      <c r="E141" s="223">
        <f t="shared" si="45"/>
        <v>0</v>
      </c>
      <c r="F141" s="225">
        <f t="shared" si="46"/>
        <v>0</v>
      </c>
      <c r="G141" s="235" t="str">
        <f>IF(F141=0," ",(RANK(F141,$F$72:'Top 10 Hazards'!F146,0)+COUNTIF($F$72:F141,F141)-1))</f>
        <v xml:space="preserve"> </v>
      </c>
    </row>
    <row r="142" spans="5:7" hidden="1" x14ac:dyDescent="0.25">
      <c r="E142" s="223">
        <f t="shared" si="45"/>
        <v>0</v>
      </c>
      <c r="F142" s="225">
        <f t="shared" si="46"/>
        <v>0</v>
      </c>
      <c r="G142" s="235" t="str">
        <f>IF(F142=0," ",(RANK(F142,$F$72:'Top 10 Hazards'!F146,0)+COUNTIF($F$72:F142,F142)-1))</f>
        <v xml:space="preserve"> </v>
      </c>
    </row>
    <row r="143" spans="5:7" hidden="1" x14ac:dyDescent="0.25">
      <c r="E143" s="223">
        <f t="shared" si="45"/>
        <v>0</v>
      </c>
      <c r="F143" s="225">
        <f t="shared" si="46"/>
        <v>0</v>
      </c>
      <c r="G143" s="235" t="str">
        <f>IF(F143=0," ",(RANK(F143,$F$72:'Top 10 Hazards'!F146,0)+COUNTIF($F$72:F143,F143)-1))</f>
        <v xml:space="preserve"> </v>
      </c>
    </row>
    <row r="144" spans="5:7" hidden="1" x14ac:dyDescent="0.25">
      <c r="E144" s="223">
        <f t="shared" si="45"/>
        <v>0</v>
      </c>
      <c r="F144" s="225"/>
      <c r="G144" s="235" t="str">
        <f>IF(F144=0," ",(RANK(F144,$F$72:'Top 10 Hazards'!F146,0)+COUNTIF($F$72:F144,F144)-1))</f>
        <v xml:space="preserve"> </v>
      </c>
    </row>
    <row r="145" spans="5:7" hidden="1" x14ac:dyDescent="0.25">
      <c r="E145" s="223">
        <f t="shared" si="45"/>
        <v>0</v>
      </c>
      <c r="F145" s="225"/>
      <c r="G145" s="235" t="str">
        <f>IF(F145=0," ",(RANK(F145,$F$72:'Top 10 Hazards'!F146,0)+COUNTIF($F$72:F145,F145)-1))</f>
        <v xml:space="preserve"> </v>
      </c>
    </row>
    <row r="146" spans="5:7" hidden="1" x14ac:dyDescent="0.25">
      <c r="E146" s="223">
        <f t="shared" si="45"/>
        <v>0</v>
      </c>
      <c r="F146" s="225"/>
      <c r="G146" s="235" t="str">
        <f>IF(F146=0," ",(RANK(F146,$F$72:'Top 10 Hazards'!F146,0)+COUNTIF($F$72:F146,F146)-1))</f>
        <v xml:space="preserve"> </v>
      </c>
    </row>
    <row r="147" spans="5:7" hidden="1" x14ac:dyDescent="0.25">
      <c r="E147" s="223"/>
      <c r="F147" s="225"/>
      <c r="G147" s="239"/>
    </row>
    <row r="148" spans="5:7" x14ac:dyDescent="0.25">
      <c r="E148" s="223"/>
      <c r="F148" s="225"/>
      <c r="G148" s="239"/>
    </row>
    <row r="149" spans="5:7" x14ac:dyDescent="0.25">
      <c r="E149" s="223"/>
      <c r="F149" s="225"/>
      <c r="G149" s="239"/>
    </row>
    <row r="150" spans="5:7" x14ac:dyDescent="0.25">
      <c r="E150" s="223"/>
      <c r="F150" s="225"/>
      <c r="G150" s="239"/>
    </row>
    <row r="151" spans="5:7" x14ac:dyDescent="0.25">
      <c r="E151" s="223"/>
      <c r="F151" s="225"/>
      <c r="G151" s="239"/>
    </row>
    <row r="152" spans="5:7" x14ac:dyDescent="0.25">
      <c r="E152" s="223"/>
      <c r="F152" s="225"/>
      <c r="G152" s="239"/>
    </row>
    <row r="153" spans="5:7" x14ac:dyDescent="0.25">
      <c r="E153" s="223"/>
      <c r="F153" s="225"/>
    </row>
    <row r="154" spans="5:7" x14ac:dyDescent="0.25">
      <c r="E154" s="223"/>
      <c r="F154" s="225"/>
    </row>
    <row r="155" spans="5:7" x14ac:dyDescent="0.25">
      <c r="E155" s="223"/>
      <c r="F155" s="225"/>
    </row>
    <row r="156" spans="5:7" x14ac:dyDescent="0.25">
      <c r="E156" s="223"/>
      <c r="F156" s="225"/>
    </row>
    <row r="157" spans="5:7" x14ac:dyDescent="0.25">
      <c r="E157" s="223"/>
      <c r="F157" s="225"/>
    </row>
    <row r="158" spans="5:7" x14ac:dyDescent="0.25">
      <c r="E158" s="223"/>
      <c r="F158" s="225"/>
    </row>
    <row r="159" spans="5:7" x14ac:dyDescent="0.25">
      <c r="E159" s="223"/>
      <c r="F159" s="225"/>
    </row>
    <row r="160" spans="5:7" x14ac:dyDescent="0.25">
      <c r="E160" s="223"/>
      <c r="F160" s="225"/>
    </row>
  </sheetData>
  <sheetProtection algorithmName="SHA-512" hashValue="bfo0Woswe8afr9psF0Z0rG4gvqBohJyg6RCr7Ds2q2Ws0omv3Z9X5Ik/yL7hO2Zu1wb1BBu9rd/pGbP1eWDUuA==" saltValue="+Tv9BlFrUHa94bQR3j7zqA==" spinCount="100000" sheet="1" selectLockedCells="1" selectUnlockedCells="1"/>
  <protectedRanges>
    <protectedRange algorithmName="SHA-512" hashValue="WlNwGyURXPRvWs1Oe6I4KEIpu23VA9xKBjwrvR3HB5IHH9pDsgNqiH6zsRln9BNKTuzksxqE5DHWGESX3jdM9A==" saltValue="VRkL9oMATDgVcIzms1Dsmw==" spinCount="100000" sqref="E18:G29 A4:K15 G72:G146" name="Disaster Cells"/>
  </protectedRanges>
  <mergeCells count="8">
    <mergeCell ref="A38:C38"/>
    <mergeCell ref="E38:G38"/>
    <mergeCell ref="I38:K38"/>
    <mergeCell ref="A1:K1"/>
    <mergeCell ref="A4:C4"/>
    <mergeCell ref="E4:G4"/>
    <mergeCell ref="I4:K4"/>
    <mergeCell ref="E18:G18"/>
  </mergeCells>
  <pageMargins left="0.25" right="0.25" top="0.75" bottom="0.75" header="0.3" footer="0.3"/>
  <pageSetup scale="80" orientation="landscape" r:id="rId1"/>
  <headerFooter>
    <oddFooter>&amp;R&amp;G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88754-01E9-42F4-A655-9477D914830A}">
  <sheetPr>
    <tabColor theme="5" tint="0.59999389629810485"/>
    <pageSetUpPr fitToPage="1"/>
  </sheetPr>
  <dimension ref="A1:E24"/>
  <sheetViews>
    <sheetView workbookViewId="0">
      <pane ySplit="5" topLeftCell="A6" activePane="bottomLeft" state="frozen"/>
      <selection pane="bottomLeft" activeCell="E8" sqref="E8"/>
    </sheetView>
  </sheetViews>
  <sheetFormatPr defaultRowHeight="15.75" x14ac:dyDescent="0.25"/>
  <cols>
    <col min="1" max="1" width="30.125" style="190" customWidth="1"/>
    <col min="2" max="2" width="7.25" style="156" customWidth="1"/>
    <col min="3" max="3" width="7.25" style="193" customWidth="1"/>
    <col min="4" max="5" width="85.625" customWidth="1"/>
  </cols>
  <sheetData>
    <row r="1" spans="1:5" ht="18.75" x14ac:dyDescent="0.3">
      <c r="A1" s="378" t="str">
        <f>Instructions!A1</f>
        <v>Facility Name</v>
      </c>
      <c r="B1" s="378"/>
      <c r="C1" s="378"/>
      <c r="D1" s="378"/>
      <c r="E1" s="378"/>
    </row>
    <row r="2" spans="1:5" ht="18.75" x14ac:dyDescent="0.3">
      <c r="A2" s="187"/>
      <c r="B2" s="198"/>
      <c r="C2" s="191"/>
      <c r="D2" s="153"/>
      <c r="E2" s="152"/>
    </row>
    <row r="3" spans="1:5" ht="18.75" x14ac:dyDescent="0.3">
      <c r="A3" s="380" t="s">
        <v>211</v>
      </c>
      <c r="B3" s="380"/>
      <c r="C3" s="380"/>
      <c r="D3" s="380"/>
      <c r="E3" s="380"/>
    </row>
    <row r="5" spans="1:5" s="155" customFormat="1" x14ac:dyDescent="0.25">
      <c r="A5" s="188" t="s">
        <v>209</v>
      </c>
      <c r="B5" s="157" t="s">
        <v>210</v>
      </c>
      <c r="C5" s="192" t="s">
        <v>36</v>
      </c>
      <c r="D5" s="158" t="s">
        <v>149</v>
      </c>
      <c r="E5" s="158" t="s">
        <v>213</v>
      </c>
    </row>
    <row r="6" spans="1:5" ht="30" customHeight="1" x14ac:dyDescent="0.25">
      <c r="A6" s="189" t="e">
        <f ca="1">'Top 10 Hazards'!E20</f>
        <v>#NUM!</v>
      </c>
      <c r="B6" s="199">
        <v>1</v>
      </c>
      <c r="C6" s="215" t="e">
        <f ca="1">'Top 10 Hazards'!G20</f>
        <v>#NUM!</v>
      </c>
      <c r="D6" s="159"/>
      <c r="E6" s="159" t="s">
        <v>218</v>
      </c>
    </row>
    <row r="7" spans="1:5" ht="30" customHeight="1" x14ac:dyDescent="0.25">
      <c r="A7" s="189" t="e">
        <f ca="1">'Top 10 Hazards'!E21</f>
        <v>#NUM!</v>
      </c>
      <c r="B7" s="199">
        <v>2</v>
      </c>
      <c r="C7" s="215" t="e">
        <f ca="1">'Top 10 Hazards'!G21</f>
        <v>#NUM!</v>
      </c>
      <c r="D7" s="159"/>
      <c r="E7" s="159" t="s">
        <v>218</v>
      </c>
    </row>
    <row r="8" spans="1:5" ht="30" customHeight="1" x14ac:dyDescent="0.25">
      <c r="A8" s="189" t="e">
        <f ca="1">'Top 10 Hazards'!E22</f>
        <v>#NUM!</v>
      </c>
      <c r="B8" s="199">
        <v>3</v>
      </c>
      <c r="C8" s="215" t="e">
        <f ca="1">'Top 10 Hazards'!G22</f>
        <v>#NUM!</v>
      </c>
      <c r="D8" s="159"/>
      <c r="E8" s="159" t="s">
        <v>218</v>
      </c>
    </row>
    <row r="9" spans="1:5" ht="30" customHeight="1" x14ac:dyDescent="0.25">
      <c r="A9" s="189" t="e">
        <f ca="1">'Top 10 Hazards'!E23</f>
        <v>#NUM!</v>
      </c>
      <c r="B9" s="199">
        <v>4</v>
      </c>
      <c r="C9" s="215" t="e">
        <f ca="1">'Top 10 Hazards'!G23</f>
        <v>#NUM!</v>
      </c>
      <c r="D9" s="159"/>
      <c r="E9" s="159" t="s">
        <v>218</v>
      </c>
    </row>
    <row r="10" spans="1:5" ht="30" customHeight="1" x14ac:dyDescent="0.25">
      <c r="A10" s="189" t="e">
        <f ca="1">'Top 10 Hazards'!E24</f>
        <v>#NUM!</v>
      </c>
      <c r="B10" s="199">
        <v>5</v>
      </c>
      <c r="C10" s="215" t="e">
        <f ca="1">'Top 10 Hazards'!G24</f>
        <v>#NUM!</v>
      </c>
      <c r="D10" s="159"/>
      <c r="E10" s="159" t="s">
        <v>218</v>
      </c>
    </row>
    <row r="11" spans="1:5" ht="30" customHeight="1" x14ac:dyDescent="0.25">
      <c r="A11" s="189" t="e">
        <f ca="1">'Top 10 Hazards'!E25</f>
        <v>#NUM!</v>
      </c>
      <c r="B11" s="199">
        <v>6</v>
      </c>
      <c r="C11" s="215" t="e">
        <f ca="1">'Top 10 Hazards'!G25</f>
        <v>#NUM!</v>
      </c>
      <c r="D11" s="159"/>
      <c r="E11" s="159" t="s">
        <v>218</v>
      </c>
    </row>
    <row r="12" spans="1:5" ht="30" customHeight="1" x14ac:dyDescent="0.25">
      <c r="A12" s="189" t="e">
        <f ca="1">'Top 10 Hazards'!E26</f>
        <v>#NUM!</v>
      </c>
      <c r="B12" s="199">
        <v>7</v>
      </c>
      <c r="C12" s="215" t="e">
        <f ca="1">'Top 10 Hazards'!G26</f>
        <v>#NUM!</v>
      </c>
      <c r="D12" s="159"/>
      <c r="E12" s="159" t="s">
        <v>218</v>
      </c>
    </row>
    <row r="13" spans="1:5" ht="30" customHeight="1" x14ac:dyDescent="0.25">
      <c r="A13" s="189" t="e">
        <f ca="1">'Top 10 Hazards'!E27</f>
        <v>#NUM!</v>
      </c>
      <c r="B13" s="199">
        <v>8</v>
      </c>
      <c r="C13" s="215" t="e">
        <f ca="1">'Top 10 Hazards'!G27</f>
        <v>#NUM!</v>
      </c>
      <c r="D13" s="159"/>
      <c r="E13" s="159" t="s">
        <v>218</v>
      </c>
    </row>
    <row r="14" spans="1:5" ht="30" customHeight="1" x14ac:dyDescent="0.25">
      <c r="A14" s="189" t="e">
        <f ca="1">'Top 10 Hazards'!E28</f>
        <v>#NUM!</v>
      </c>
      <c r="B14" s="199">
        <v>9</v>
      </c>
      <c r="C14" s="215" t="e">
        <f ca="1">'Top 10 Hazards'!G28</f>
        <v>#NUM!</v>
      </c>
      <c r="D14" s="159"/>
      <c r="E14" s="159" t="s">
        <v>218</v>
      </c>
    </row>
    <row r="15" spans="1:5" s="197" customFormat="1" ht="30" customHeight="1" x14ac:dyDescent="0.25">
      <c r="A15" s="189" t="e">
        <f ca="1">'Top 10 Hazards'!E29</f>
        <v>#NUM!</v>
      </c>
      <c r="B15" s="199">
        <v>10</v>
      </c>
      <c r="C15" s="215" t="e">
        <f ca="1">'Top 10 Hazards'!G29</f>
        <v>#NUM!</v>
      </c>
      <c r="D15" s="159"/>
      <c r="E15" s="159" t="s">
        <v>218</v>
      </c>
    </row>
    <row r="16" spans="1:5" s="197" customFormat="1" x14ac:dyDescent="0.25">
      <c r="A16" s="194"/>
      <c r="B16" s="209"/>
      <c r="C16" s="195"/>
      <c r="D16" s="196"/>
      <c r="E16" s="196"/>
    </row>
    <row r="17" spans="1:5" s="197" customFormat="1" ht="31.5" customHeight="1" x14ac:dyDescent="0.25">
      <c r="A17" s="382" t="s">
        <v>231</v>
      </c>
      <c r="B17" s="382"/>
      <c r="C17" s="382"/>
      <c r="D17" s="382"/>
      <c r="E17" s="382"/>
    </row>
    <row r="21" spans="1:5" ht="18.75" x14ac:dyDescent="0.3">
      <c r="A21" s="381" t="s">
        <v>212</v>
      </c>
      <c r="B21" s="381"/>
      <c r="C21" s="381"/>
      <c r="D21" s="381"/>
      <c r="E21" s="381"/>
    </row>
    <row r="22" spans="1:5" x14ac:dyDescent="0.25">
      <c r="A22" s="200" t="s">
        <v>209</v>
      </c>
      <c r="B22" s="202" t="s">
        <v>210</v>
      </c>
      <c r="C22" s="203" t="s">
        <v>36</v>
      </c>
      <c r="D22" s="204" t="s">
        <v>149</v>
      </c>
      <c r="E22" s="205" t="s">
        <v>213</v>
      </c>
    </row>
    <row r="23" spans="1:5" ht="25.5" x14ac:dyDescent="0.25">
      <c r="A23" s="201" t="s">
        <v>12</v>
      </c>
      <c r="B23" s="206">
        <v>1</v>
      </c>
      <c r="C23" s="207">
        <v>0.52</v>
      </c>
      <c r="D23" s="208" t="s">
        <v>214</v>
      </c>
      <c r="E23" s="208" t="s">
        <v>216</v>
      </c>
    </row>
    <row r="24" spans="1:5" ht="51" x14ac:dyDescent="0.25">
      <c r="A24" s="201" t="s">
        <v>10</v>
      </c>
      <c r="B24" s="206">
        <v>2</v>
      </c>
      <c r="C24" s="207">
        <v>0.48</v>
      </c>
      <c r="D24" s="208" t="s">
        <v>215</v>
      </c>
      <c r="E24" s="208" t="s">
        <v>217</v>
      </c>
    </row>
  </sheetData>
  <sheetProtection algorithmName="SHA-512" hashValue="+uMDe7p6kLZlCbDLoxYsRrP3a6LAbUpBjF4GJD+pXIk2cb8r2Kvt9nL+5DJmGvsnGyB4eNDarMpmV6dIlB/bkQ==" saltValue="9WXcLPVzeyGWF6fvnet7tw==" spinCount="100000" sheet="1" selectLockedCells="1"/>
  <mergeCells count="4">
    <mergeCell ref="A1:E1"/>
    <mergeCell ref="A3:E3"/>
    <mergeCell ref="A21:E21"/>
    <mergeCell ref="A17:E17"/>
  </mergeCells>
  <pageMargins left="0.25" right="0.25" top="0.75" bottom="0.75" header="0.3" footer="0.3"/>
  <pageSetup scale="57" fitToHeight="0" orientation="landscape" r:id="rId1"/>
  <headerFooter>
    <oddFooter>&amp;R&amp;G</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3F5BB1828FE624E90768DA4B85F1726" ma:contentTypeVersion="13" ma:contentTypeDescription="Create a new document." ma:contentTypeScope="" ma:versionID="af1cbae15f1854c66842923ba3aa4e07">
  <xsd:schema xmlns:xsd="http://www.w3.org/2001/XMLSchema" xmlns:xs="http://www.w3.org/2001/XMLSchema" xmlns:p="http://schemas.microsoft.com/office/2006/metadata/properties" xmlns:ns3="579dd647-7bb3-400d-b6bd-5b4c8c72788d" xmlns:ns4="b5302e08-1740-4614-825c-7b793b00a0f6" targetNamespace="http://schemas.microsoft.com/office/2006/metadata/properties" ma:root="true" ma:fieldsID="314affa8353e167baaa60f0bc1115078" ns3:_="" ns4:_="">
    <xsd:import namespace="579dd647-7bb3-400d-b6bd-5b4c8c72788d"/>
    <xsd:import namespace="b5302e08-1740-4614-825c-7b793b00a0f6"/>
    <xsd:element name="properties">
      <xsd:complexType>
        <xsd:sequence>
          <xsd:element name="documentManagement">
            <xsd:complexType>
              <xsd:all>
                <xsd:element ref="ns3:SharedWithUsers" minOccurs="0"/>
                <xsd:element ref="ns4:MediaServiceMetadata" minOccurs="0"/>
                <xsd:element ref="ns4:MediaServiceFastMetadata" minOccurs="0"/>
                <xsd:element ref="ns3:SharedWithDetails" minOccurs="0"/>
                <xsd:element ref="ns3:SharingHintHash"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9dd647-7bb3-400d-b6bd-5b4c8c72788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302e08-1740-4614-825c-7b793b00a0f6"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E13C1F-6F57-4642-9050-9AEB6EF66B9F}">
  <ds:schemaRefs>
    <ds:schemaRef ds:uri="http://schemas.microsoft.com/sharepoint/v3/contenttype/forms"/>
  </ds:schemaRefs>
</ds:datastoreItem>
</file>

<file path=customXml/itemProps2.xml><?xml version="1.0" encoding="utf-8"?>
<ds:datastoreItem xmlns:ds="http://schemas.openxmlformats.org/officeDocument/2006/customXml" ds:itemID="{152D8447-55DF-41C0-A34E-E527419DAAC8}">
  <ds:schemaRefs>
    <ds:schemaRef ds:uri="http://schemas.microsoft.com/office/infopath/2007/PartnerControls"/>
    <ds:schemaRef ds:uri="http://purl.org/dc/elements/1.1/"/>
    <ds:schemaRef ds:uri="http://schemas.microsoft.com/office/2006/metadata/properties"/>
    <ds:schemaRef ds:uri="http://purl.org/dc/terms/"/>
    <ds:schemaRef ds:uri="579dd647-7bb3-400d-b6bd-5b4c8c72788d"/>
    <ds:schemaRef ds:uri="http://schemas.openxmlformats.org/package/2006/metadata/core-properties"/>
    <ds:schemaRef ds:uri="http://schemas.microsoft.com/office/2006/documentManagement/types"/>
    <ds:schemaRef ds:uri="b5302e08-1740-4614-825c-7b793b00a0f6"/>
    <ds:schemaRef ds:uri="http://www.w3.org/XML/1998/namespace"/>
    <ds:schemaRef ds:uri="http://purl.org/dc/dcmitype/"/>
  </ds:schemaRefs>
</ds:datastoreItem>
</file>

<file path=customXml/itemProps3.xml><?xml version="1.0" encoding="utf-8"?>
<ds:datastoreItem xmlns:ds="http://schemas.openxmlformats.org/officeDocument/2006/customXml" ds:itemID="{8C77197A-D3F5-419D-8276-2C3DC2BDDC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9dd647-7bb3-400d-b6bd-5b4c8c72788d"/>
    <ds:schemaRef ds:uri="b5302e08-1740-4614-825c-7b793b00a0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Instructions</vt:lpstr>
      <vt:lpstr>Scoring Scale</vt:lpstr>
      <vt:lpstr>Natural</vt:lpstr>
      <vt:lpstr>Technological</vt:lpstr>
      <vt:lpstr>Human</vt:lpstr>
      <vt:lpstr>Facility Summary</vt:lpstr>
      <vt:lpstr>Top 10 Hazards</vt:lpstr>
      <vt:lpstr>Top 10 Mitigation Plans</vt:lpstr>
      <vt:lpstr>'Facility Summary'!Print_Area</vt:lpstr>
      <vt:lpstr>Human!Print_Area</vt:lpstr>
      <vt:lpstr>Instructions!Print_Area</vt:lpstr>
      <vt:lpstr>Natural!Print_Area</vt:lpstr>
      <vt:lpstr>'Scoring Scale'!Print_Area</vt:lpstr>
      <vt:lpstr>Technological!Print_Area</vt:lpstr>
      <vt:lpstr>'Top 10 Hazards'!Print_Area</vt:lpstr>
      <vt:lpstr>'Top 10 Mitigation Plans'!Print_Area</vt:lpstr>
      <vt:lpstr>Score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Microsoft Office User</dc:creator>
  <cp:lastModifiedBy>Jason Belden</cp:lastModifiedBy>
  <cp:lastPrinted>2021-08-27T19:07:38Z</cp:lastPrinted>
  <dcterms:created xsi:type="dcterms:W3CDTF">2016-02-24T03:55:36Z</dcterms:created>
  <dcterms:modified xsi:type="dcterms:W3CDTF">2022-03-29T21:08:32Z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0x010100E3F5BB1828FE624E90768DA4B85F1726</vt:lpwstr>
  </property>
  <property fmtid="{D5CDD505-2E9C-101B-9397-08002B2CF9AE}" pid="3" name="Audience1">
    <vt:lpwstr/>
  </property>
  <property fmtid="{D5CDD505-2E9C-101B-9397-08002B2CF9AE}" pid="4" name="Topic">
    <vt:lpwstr/>
  </property>
</Properties>
</file>